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2026" sheetId="2" r:id="rId1"/>
  </sheets>
  <definedNames>
    <definedName name="_xlnm.Print_Area" localSheetId="0">'2026'!$A$3:$AA$138</definedName>
  </definedNames>
  <calcPr calcId="152511"/>
</workbook>
</file>

<file path=xl/calcChain.xml><?xml version="1.0" encoding="utf-8"?>
<calcChain xmlns="http://schemas.openxmlformats.org/spreadsheetml/2006/main">
  <c r="AE147" i="2" l="1"/>
  <c r="AB147" i="2"/>
  <c r="Z147" i="2"/>
  <c r="Y147" i="2"/>
  <c r="X147" i="2"/>
  <c r="W147" i="2"/>
  <c r="V147" i="2"/>
  <c r="U147" i="2"/>
  <c r="T147" i="2"/>
  <c r="Q147" i="2"/>
  <c r="P147" i="2"/>
  <c r="N147" i="2"/>
  <c r="M147" i="2"/>
  <c r="AA146" i="2"/>
  <c r="AD146" i="2" s="1"/>
  <c r="AA145" i="2"/>
  <c r="AD145" i="2" s="1"/>
  <c r="AA143" i="2"/>
  <c r="AC143" i="2" s="1"/>
  <c r="AD143" i="2" l="1"/>
  <c r="AD147" i="2" s="1"/>
  <c r="AC145" i="2"/>
  <c r="AH145" i="2" s="1"/>
  <c r="AI145" i="2" s="1"/>
  <c r="AA147" i="2"/>
  <c r="AC146" i="2"/>
  <c r="AH146" i="2" s="1"/>
  <c r="AI146" i="2" s="1"/>
  <c r="AG138" i="2"/>
  <c r="AF138" i="2"/>
  <c r="AE138" i="2"/>
  <c r="AB138" i="2"/>
  <c r="AG126" i="2"/>
  <c r="AF126" i="2"/>
  <c r="AE126" i="2"/>
  <c r="AB126" i="2"/>
  <c r="Z126" i="2"/>
  <c r="Y126" i="2"/>
  <c r="X126" i="2"/>
  <c r="W126" i="2"/>
  <c r="V126" i="2"/>
  <c r="U126" i="2"/>
  <c r="T126" i="2"/>
  <c r="N126" i="2"/>
  <c r="AA124" i="2"/>
  <c r="AA122" i="2"/>
  <c r="Q126" i="2"/>
  <c r="P126" i="2"/>
  <c r="AA120" i="2"/>
  <c r="AG114" i="2"/>
  <c r="AF114" i="2"/>
  <c r="AE114" i="2"/>
  <c r="AB114" i="2"/>
  <c r="Z114" i="2"/>
  <c r="Y114" i="2"/>
  <c r="X114" i="2"/>
  <c r="W114" i="2"/>
  <c r="V114" i="2"/>
  <c r="U114" i="2"/>
  <c r="T114" i="2"/>
  <c r="N114" i="2"/>
  <c r="AA112" i="2"/>
  <c r="AA110" i="2"/>
  <c r="Q114" i="2"/>
  <c r="P114" i="2"/>
  <c r="AA108" i="2"/>
  <c r="AG102" i="2"/>
  <c r="AF102" i="2"/>
  <c r="AE102" i="2"/>
  <c r="AB102" i="2"/>
  <c r="Z102" i="2"/>
  <c r="Y102" i="2"/>
  <c r="X102" i="2"/>
  <c r="W102" i="2"/>
  <c r="V102" i="2"/>
  <c r="U102" i="2"/>
  <c r="T102" i="2"/>
  <c r="Q102" i="2"/>
  <c r="P102" i="2"/>
  <c r="N102" i="2"/>
  <c r="M102" i="2"/>
  <c r="AA100" i="2"/>
  <c r="AC100" i="2" s="1"/>
  <c r="AA98" i="2"/>
  <c r="AA96" i="2"/>
  <c r="AG90" i="2"/>
  <c r="AF90" i="2"/>
  <c r="AE90" i="2"/>
  <c r="AB90" i="2"/>
  <c r="Z90" i="2"/>
  <c r="Y90" i="2"/>
  <c r="X90" i="2"/>
  <c r="W90" i="2"/>
  <c r="V90" i="2"/>
  <c r="U90" i="2"/>
  <c r="T90" i="2"/>
  <c r="Q90" i="2"/>
  <c r="P90" i="2"/>
  <c r="N90" i="2"/>
  <c r="M90" i="2"/>
  <c r="AA88" i="2"/>
  <c r="AA86" i="2"/>
  <c r="AA84" i="2"/>
  <c r="AD84" i="2" s="1"/>
  <c r="AF78" i="2"/>
  <c r="AE78" i="2"/>
  <c r="AB78" i="2"/>
  <c r="Z78" i="2"/>
  <c r="Y78" i="2"/>
  <c r="X78" i="2"/>
  <c r="W78" i="2"/>
  <c r="V78" i="2"/>
  <c r="U78" i="2"/>
  <c r="T78" i="2"/>
  <c r="P78" i="2"/>
  <c r="N78" i="2"/>
  <c r="M78" i="2"/>
  <c r="AA76" i="2"/>
  <c r="AA74" i="2"/>
  <c r="AC74" i="2" s="1"/>
  <c r="AG72" i="2"/>
  <c r="AG78" i="2" s="1"/>
  <c r="AA72" i="2"/>
  <c r="AG66" i="2"/>
  <c r="AF66" i="2"/>
  <c r="AE66" i="2"/>
  <c r="AB66" i="2"/>
  <c r="Z66" i="2"/>
  <c r="Y66" i="2"/>
  <c r="X66" i="2"/>
  <c r="W66" i="2"/>
  <c r="V66" i="2"/>
  <c r="U66" i="2"/>
  <c r="T66" i="2"/>
  <c r="P66" i="2"/>
  <c r="N66" i="2"/>
  <c r="M66" i="2"/>
  <c r="AA64" i="2"/>
  <c r="AC64" i="2" s="1"/>
  <c r="AA62" i="2"/>
  <c r="AD62" i="2" s="1"/>
  <c r="Q66" i="2"/>
  <c r="AG54" i="2"/>
  <c r="AF54" i="2"/>
  <c r="AE54" i="2"/>
  <c r="AB54" i="2"/>
  <c r="Z54" i="2"/>
  <c r="Y54" i="2"/>
  <c r="X54" i="2"/>
  <c r="W54" i="2"/>
  <c r="V54" i="2"/>
  <c r="U54" i="2"/>
  <c r="T54" i="2"/>
  <c r="Q54" i="2"/>
  <c r="P54" i="2"/>
  <c r="N54" i="2"/>
  <c r="M54" i="2"/>
  <c r="AA52" i="2"/>
  <c r="AA50" i="2"/>
  <c r="AC50" i="2" s="1"/>
  <c r="AA48" i="2"/>
  <c r="AC48" i="2" s="1"/>
  <c r="AG42" i="2"/>
  <c r="AF42" i="2"/>
  <c r="AE42" i="2"/>
  <c r="AB42" i="2"/>
  <c r="Z42" i="2"/>
  <c r="Y42" i="2"/>
  <c r="X42" i="2"/>
  <c r="W42" i="2"/>
  <c r="V42" i="2"/>
  <c r="U42" i="2"/>
  <c r="T42" i="2"/>
  <c r="Q42" i="2"/>
  <c r="P42" i="2"/>
  <c r="N42" i="2"/>
  <c r="M42" i="2"/>
  <c r="AA40" i="2"/>
  <c r="AC40" i="2" s="1"/>
  <c r="AA38" i="2"/>
  <c r="AA36" i="2"/>
  <c r="AC36" i="2" s="1"/>
  <c r="AG30" i="2"/>
  <c r="AF30" i="2"/>
  <c r="AE30" i="2"/>
  <c r="AB30" i="2"/>
  <c r="Z30" i="2"/>
  <c r="Y30" i="2"/>
  <c r="X30" i="2"/>
  <c r="W30" i="2"/>
  <c r="V30" i="2"/>
  <c r="U30" i="2"/>
  <c r="T30" i="2"/>
  <c r="P30" i="2"/>
  <c r="N30" i="2"/>
  <c r="M30" i="2"/>
  <c r="Q30" i="2"/>
  <c r="AA26" i="2"/>
  <c r="AA24" i="2"/>
  <c r="AC24" i="2" s="1"/>
  <c r="AG18" i="2"/>
  <c r="AF18" i="2"/>
  <c r="AE18" i="2"/>
  <c r="Z18" i="2"/>
  <c r="Y18" i="2"/>
  <c r="X18" i="2"/>
  <c r="W18" i="2"/>
  <c r="V18" i="2"/>
  <c r="U18" i="2"/>
  <c r="T18" i="2"/>
  <c r="P18" i="2"/>
  <c r="N18" i="2"/>
  <c r="M18" i="2"/>
  <c r="Q18" i="2"/>
  <c r="AA14" i="2"/>
  <c r="AD14" i="2" s="1"/>
  <c r="AB12" i="2"/>
  <c r="AB18" i="2" s="1"/>
  <c r="AA12" i="2"/>
  <c r="AC12" i="2" s="1"/>
  <c r="AD48" i="2" l="1"/>
  <c r="AH143" i="2"/>
  <c r="AC147" i="2"/>
  <c r="AD12" i="2"/>
  <c r="AH12" i="2" s="1"/>
  <c r="AD40" i="2"/>
  <c r="AC98" i="2"/>
  <c r="AA102" i="2"/>
  <c r="AD98" i="2"/>
  <c r="AD96" i="2"/>
  <c r="AC86" i="2"/>
  <c r="AD86" i="2"/>
  <c r="AC62" i="2"/>
  <c r="AH62" i="2" s="1"/>
  <c r="AI62" i="2" s="1"/>
  <c r="AH40" i="2"/>
  <c r="AI40" i="2" s="1"/>
  <c r="AC112" i="2"/>
  <c r="AD112" i="2"/>
  <c r="AD72" i="2"/>
  <c r="AC72" i="2"/>
  <c r="AA78" i="2"/>
  <c r="AD110" i="2"/>
  <c r="AC110" i="2"/>
  <c r="AH110" i="2" s="1"/>
  <c r="AI110" i="2" s="1"/>
  <c r="AC124" i="2"/>
  <c r="AD124" i="2"/>
  <c r="AA114" i="2"/>
  <c r="AC108" i="2"/>
  <c r="AD108" i="2"/>
  <c r="AA134" i="2"/>
  <c r="AD122" i="2"/>
  <c r="AC122" i="2"/>
  <c r="AH122" i="2" s="1"/>
  <c r="AI122" i="2" s="1"/>
  <c r="AA126" i="2"/>
  <c r="AC120" i="2"/>
  <c r="AD120" i="2"/>
  <c r="AA54" i="2"/>
  <c r="Q78" i="2"/>
  <c r="AA90" i="2"/>
  <c r="M126" i="2"/>
  <c r="AC14" i="2"/>
  <c r="AH14" i="2" s="1"/>
  <c r="AI14" i="2" s="1"/>
  <c r="AD24" i="2"/>
  <c r="AC26" i="2"/>
  <c r="AD36" i="2"/>
  <c r="AH36" i="2" s="1"/>
  <c r="AI36" i="2" s="1"/>
  <c r="AC38" i="2"/>
  <c r="AC42" i="2" s="1"/>
  <c r="AA42" i="2"/>
  <c r="AH48" i="2"/>
  <c r="AD50" i="2"/>
  <c r="AC52" i="2"/>
  <c r="AD64" i="2"/>
  <c r="AH64" i="2" s="1"/>
  <c r="AI64" i="2" s="1"/>
  <c r="AD74" i="2"/>
  <c r="AH74" i="2" s="1"/>
  <c r="AI74" i="2" s="1"/>
  <c r="AC76" i="2"/>
  <c r="AC88" i="2"/>
  <c r="AD100" i="2"/>
  <c r="M114" i="2"/>
  <c r="AA16" i="2"/>
  <c r="AA18" i="2" s="1"/>
  <c r="AD26" i="2"/>
  <c r="AA28" i="2"/>
  <c r="AA30" i="2" s="1"/>
  <c r="AD38" i="2"/>
  <c r="AD52" i="2"/>
  <c r="AA60" i="2"/>
  <c r="AD76" i="2"/>
  <c r="AC84" i="2"/>
  <c r="AD88" i="2"/>
  <c r="AC96" i="2"/>
  <c r="AD54" i="2" l="1"/>
  <c r="AH112" i="2"/>
  <c r="AI112" i="2" s="1"/>
  <c r="AD114" i="2"/>
  <c r="AH147" i="2"/>
  <c r="AI143" i="2"/>
  <c r="AI147" i="2" s="1"/>
  <c r="AH88" i="2"/>
  <c r="AI88" i="2" s="1"/>
  <c r="AH52" i="2"/>
  <c r="AI52" i="2" s="1"/>
  <c r="AD126" i="2"/>
  <c r="AH98" i="2"/>
  <c r="AI98" i="2" s="1"/>
  <c r="AD102" i="2"/>
  <c r="AH86" i="2"/>
  <c r="AI86" i="2" s="1"/>
  <c r="AD90" i="2"/>
  <c r="AI66" i="2"/>
  <c r="AC102" i="2"/>
  <c r="AH96" i="2"/>
  <c r="AI12" i="2"/>
  <c r="AH24" i="2"/>
  <c r="AH100" i="2"/>
  <c r="AI100" i="2" s="1"/>
  <c r="AC54" i="2"/>
  <c r="AA66" i="2"/>
  <c r="AC60" i="2"/>
  <c r="AA132" i="2"/>
  <c r="AD60" i="2"/>
  <c r="AD66" i="2" s="1"/>
  <c r="AC28" i="2"/>
  <c r="AD28" i="2"/>
  <c r="AD30" i="2" s="1"/>
  <c r="AH76" i="2"/>
  <c r="AI76" i="2" s="1"/>
  <c r="AH38" i="2"/>
  <c r="AI38" i="2" s="1"/>
  <c r="AI42" i="2" s="1"/>
  <c r="AH50" i="2"/>
  <c r="AI50" i="2" s="1"/>
  <c r="AH108" i="2"/>
  <c r="AC114" i="2"/>
  <c r="AH124" i="2"/>
  <c r="AI124" i="2" s="1"/>
  <c r="AD78" i="2"/>
  <c r="AH84" i="2"/>
  <c r="AC90" i="2"/>
  <c r="AD42" i="2"/>
  <c r="AH120" i="2"/>
  <c r="AC126" i="2"/>
  <c r="AD134" i="2"/>
  <c r="AC134" i="2"/>
  <c r="AI48" i="2"/>
  <c r="AA136" i="2"/>
  <c r="AC16" i="2"/>
  <c r="AD16" i="2"/>
  <c r="AD18" i="2" s="1"/>
  <c r="AH26" i="2"/>
  <c r="AI26" i="2" s="1"/>
  <c r="AC78" i="2"/>
  <c r="AH72" i="2"/>
  <c r="AH42" i="2" l="1"/>
  <c r="AH54" i="2"/>
  <c r="AI54" i="2"/>
  <c r="AH78" i="2"/>
  <c r="AI72" i="2"/>
  <c r="AI78" i="2" s="1"/>
  <c r="AH134" i="2"/>
  <c r="AI134" i="2" s="1"/>
  <c r="AH114" i="2"/>
  <c r="AI108" i="2"/>
  <c r="AI114" i="2" s="1"/>
  <c r="AH28" i="2"/>
  <c r="AI28" i="2" s="1"/>
  <c r="AC30" i="2"/>
  <c r="AC66" i="2"/>
  <c r="AH60" i="2"/>
  <c r="AH66" i="2" s="1"/>
  <c r="AI24" i="2"/>
  <c r="AC136" i="2"/>
  <c r="AD136" i="2"/>
  <c r="AH102" i="2"/>
  <c r="AI96" i="2"/>
  <c r="AI102" i="2" s="1"/>
  <c r="AH16" i="2"/>
  <c r="AC18" i="2"/>
  <c r="AH126" i="2"/>
  <c r="AI120" i="2"/>
  <c r="AI126" i="2" s="1"/>
  <c r="AH90" i="2"/>
  <c r="AI84" i="2"/>
  <c r="AI90" i="2" s="1"/>
  <c r="AA138" i="2"/>
  <c r="AD132" i="2"/>
  <c r="AC132" i="2"/>
  <c r="AH30" i="2" l="1"/>
  <c r="AI30" i="2"/>
  <c r="AD138" i="2"/>
  <c r="AH132" i="2"/>
  <c r="AC138" i="2"/>
  <c r="AH18" i="2"/>
  <c r="AI16" i="2"/>
  <c r="AI18" i="2" s="1"/>
  <c r="AH136" i="2"/>
  <c r="AI136" i="2" s="1"/>
  <c r="AH138" i="2" l="1"/>
  <c r="AI132" i="2"/>
  <c r="AI138" i="2" s="1"/>
</calcChain>
</file>

<file path=xl/sharedStrings.xml><?xml version="1.0" encoding="utf-8"?>
<sst xmlns="http://schemas.openxmlformats.org/spreadsheetml/2006/main" count="498" uniqueCount="65">
  <si>
    <t>№ з/п</t>
  </si>
  <si>
    <t>П.І.Б.</t>
  </si>
  <si>
    <t>Відпр днів</t>
  </si>
  <si>
    <t>Посада</t>
  </si>
  <si>
    <t>Нарахування</t>
  </si>
  <si>
    <t>Нараховано всього
вано</t>
  </si>
  <si>
    <t>Утримання</t>
  </si>
  <si>
    <t>Утримано всього</t>
  </si>
  <si>
    <t>Сума до видачі</t>
  </si>
  <si>
    <t>Відпр
год</t>
  </si>
  <si>
    <t>Оклад</t>
  </si>
  <si>
    <t xml:space="preserve">Ранг </t>
  </si>
  <si>
    <t xml:space="preserve">Надбавка за вислугу років </t>
  </si>
  <si>
    <t>Індексанція</t>
  </si>
  <si>
    <t>Відпускні по середньому</t>
  </si>
  <si>
    <t>Матеріальна допомога</t>
  </si>
  <si>
    <t>Лікарняні</t>
  </si>
  <si>
    <t>Аванс</t>
  </si>
  <si>
    <t>Прибутковий податок</t>
  </si>
  <si>
    <t>Військовий збір</t>
  </si>
  <si>
    <t>Профвнески</t>
  </si>
  <si>
    <t>1</t>
  </si>
  <si>
    <t>Замай Л. М.</t>
  </si>
  <si>
    <t>112</t>
  </si>
  <si>
    <t>Директор Департаменту</t>
  </si>
  <si>
    <t>2</t>
  </si>
  <si>
    <t>Веселов П. О.</t>
  </si>
  <si>
    <t>160</t>
  </si>
  <si>
    <t>Заст. директора Департаменту-нач.управління</t>
  </si>
  <si>
    <t>3</t>
  </si>
  <si>
    <t>Богданович В. В.</t>
  </si>
  <si>
    <t>168</t>
  </si>
  <si>
    <t>Премія/робота у вихідні</t>
  </si>
  <si>
    <t>Виплата лік.ФСС</t>
  </si>
  <si>
    <t>Виплата ЗП</t>
  </si>
  <si>
    <t>Відрядження</t>
  </si>
  <si>
    <t>Індексація</t>
  </si>
  <si>
    <t>Компенсація відпустки</t>
  </si>
  <si>
    <t>Премія за щорічне оцінювання</t>
  </si>
  <si>
    <t>Робота у вихідний день</t>
  </si>
  <si>
    <t>Вислуга років коефіцієнт</t>
  </si>
  <si>
    <t>Преміяпо коефіцієнту</t>
  </si>
  <si>
    <t>Премія коефіцієнт</t>
  </si>
  <si>
    <t>Премія щомісячна</t>
  </si>
  <si>
    <t>виплата зп</t>
  </si>
  <si>
    <t>'Премія за щорічне оцінювання</t>
  </si>
  <si>
    <t xml:space="preserve">Інформація щодо нарахованої заробітної плати керівництва Департаменту культури і туризму, національностей та релігій  Чернігівської обласної державної адміністрації </t>
  </si>
  <si>
    <t xml:space="preserve"> - </t>
  </si>
  <si>
    <t>Матеріальна допомогоа</t>
  </si>
  <si>
    <t>-</t>
  </si>
  <si>
    <t xml:space="preserve"> РАЗОМ </t>
  </si>
  <si>
    <t>Компенсація відпустка</t>
  </si>
  <si>
    <t>за рік  2025 р.</t>
  </si>
  <si>
    <t>Лікарняні ПФУ</t>
  </si>
  <si>
    <t>Березень 2026 р.</t>
  </si>
  <si>
    <t>Квітень 2026 р.</t>
  </si>
  <si>
    <t>Травень 2026 р</t>
  </si>
  <si>
    <t>за Червень 2026 р.</t>
  </si>
  <si>
    <t>за Липень 2026 р.</t>
  </si>
  <si>
    <t>за Серпень 2026 р.</t>
  </si>
  <si>
    <t>за Вересень 2026 р.</t>
  </si>
  <si>
    <t>за Жовтень 2026 р.</t>
  </si>
  <si>
    <t>за Листопад 2026 р.</t>
  </si>
  <si>
    <t>за Грудень 2026 р.</t>
  </si>
  <si>
    <t>Березень 2026 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</si>
</sst>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₴_-;\-* #,##0.00\ _₴_-;_-* &quot;-&quot;??\ _₴_-;_-@_-"/>
    <numFmt numFmtId="164" formatCode="#\ ##0"/>
    <numFmt numFmtId="165" formatCode="#,##0.00\ _₴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2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center" vertical="top"/>
    </xf>
    <xf numFmtId="0" fontId="7" fillId="0" borderId="0">
      <alignment horizontal="center" vertical="top"/>
    </xf>
    <xf numFmtId="0" fontId="9" fillId="0" borderId="0">
      <alignment horizontal="center" vertical="center"/>
    </xf>
    <xf numFmtId="0" fontId="4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left" vertical="center"/>
    </xf>
    <xf numFmtId="0" fontId="2" fillId="0" borderId="0">
      <alignment horizontal="right" vertical="center"/>
    </xf>
    <xf numFmtId="0" fontId="2" fillId="0" borderId="0">
      <alignment horizontal="right" vertical="center"/>
    </xf>
    <xf numFmtId="0" fontId="4" fillId="0" borderId="0">
      <alignment horizontal="left" vertical="center"/>
    </xf>
    <xf numFmtId="0" fontId="10" fillId="0" borderId="0">
      <alignment horizontal="left" vertical="top"/>
    </xf>
    <xf numFmtId="0" fontId="11" fillId="0" borderId="0">
      <alignment horizontal="right" vertical="center"/>
    </xf>
    <xf numFmtId="0" fontId="12" fillId="0" borderId="0">
      <alignment horizontal="left" vertical="center"/>
    </xf>
  </cellStyleXfs>
  <cellXfs count="160">
    <xf numFmtId="0" fontId="0" fillId="0" borderId="0" xfId="0"/>
    <xf numFmtId="0" fontId="0" fillId="0" borderId="0" xfId="0" applyAlignment="1">
      <alignment wrapText="1"/>
    </xf>
    <xf numFmtId="0" fontId="4" fillId="0" borderId="5" xfId="7" quotePrefix="1" applyBorder="1" applyAlignment="1">
      <alignment horizontal="center" vertical="center" wrapText="1"/>
    </xf>
    <xf numFmtId="0" fontId="4" fillId="0" borderId="5" xfId="7" quotePrefix="1" applyBorder="1" applyAlignment="1">
      <alignment vertical="center" wrapText="1"/>
    </xf>
    <xf numFmtId="43" fontId="2" fillId="0" borderId="5" xfId="1" applyFont="1" applyBorder="1" applyAlignment="1">
      <alignment horizontal="right" vertical="center" wrapText="1"/>
    </xf>
    <xf numFmtId="43" fontId="2" fillId="0" borderId="5" xfId="1" applyFont="1" applyBorder="1" applyAlignment="1">
      <alignment vertical="center" wrapText="1"/>
    </xf>
    <xf numFmtId="43" fontId="11" fillId="0" borderId="5" xfId="1" applyFont="1" applyBorder="1" applyAlignment="1">
      <alignment horizontal="right" vertical="center" wrapText="1"/>
    </xf>
    <xf numFmtId="0" fontId="4" fillId="0" borderId="0" xfId="12" quotePrefix="1" applyBorder="1" applyAlignment="1">
      <alignment horizontal="left" vertical="center" wrapText="1"/>
    </xf>
    <xf numFmtId="0" fontId="2" fillId="0" borderId="0" xfId="11" applyBorder="1" applyAlignment="1">
      <alignment horizontal="right" vertical="center" wrapText="1"/>
    </xf>
    <xf numFmtId="0" fontId="10" fillId="0" borderId="0" xfId="13" applyBorder="1" applyAlignment="1">
      <alignment horizontal="left" vertical="top" wrapText="1"/>
    </xf>
    <xf numFmtId="0" fontId="2" fillId="0" borderId="0" xfId="9" quotePrefix="1" applyBorder="1" applyAlignment="1">
      <alignment horizontal="left" vertical="center" wrapText="1"/>
    </xf>
    <xf numFmtId="43" fontId="11" fillId="0" borderId="0" xfId="1" applyFont="1" applyBorder="1" applyAlignment="1">
      <alignment horizontal="right" vertical="center" wrapText="1"/>
    </xf>
    <xf numFmtId="164" fontId="11" fillId="0" borderId="0" xfId="14" applyNumberFormat="1" applyBorder="1" applyAlignment="1">
      <alignment horizontal="right" vertical="center" wrapText="1"/>
    </xf>
    <xf numFmtId="0" fontId="8" fillId="0" borderId="0" xfId="5" quotePrefix="1" applyFont="1" applyBorder="1" applyAlignment="1">
      <alignment horizontal="center" vertical="top" wrapText="1"/>
    </xf>
    <xf numFmtId="43" fontId="2" fillId="0" borderId="5" xfId="11" applyNumberFormat="1" applyBorder="1" applyAlignment="1">
      <alignment horizontal="right" vertical="center" wrapText="1"/>
    </xf>
    <xf numFmtId="43" fontId="11" fillId="0" borderId="0" xfId="1" applyFont="1" applyBorder="1" applyAlignment="1">
      <alignment horizontal="center" vertical="center" wrapText="1"/>
    </xf>
    <xf numFmtId="43" fontId="7" fillId="0" borderId="3" xfId="1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43" fontId="6" fillId="0" borderId="5" xfId="1" applyFont="1" applyBorder="1" applyAlignment="1">
      <alignment horizontal="right" vertical="center" wrapText="1"/>
    </xf>
    <xf numFmtId="0" fontId="13" fillId="0" borderId="5" xfId="0" applyFont="1" applyBorder="1" applyAlignment="1">
      <alignment wrapText="1"/>
    </xf>
    <xf numFmtId="0" fontId="7" fillId="0" borderId="5" xfId="10" quotePrefix="1" applyFont="1" applyBorder="1" applyAlignment="1">
      <alignment horizontal="right" vertical="center" wrapText="1"/>
    </xf>
    <xf numFmtId="0" fontId="7" fillId="0" borderId="6" xfId="9" quotePrefix="1" applyFont="1" applyBorder="1" applyAlignment="1">
      <alignment horizontal="left" vertical="center" wrapText="1"/>
    </xf>
    <xf numFmtId="0" fontId="7" fillId="0" borderId="6" xfId="10" quotePrefix="1" applyFont="1" applyBorder="1" applyAlignment="1">
      <alignment horizontal="right" vertical="center" wrapText="1"/>
    </xf>
    <xf numFmtId="0" fontId="6" fillId="0" borderId="5" xfId="7" quotePrefix="1" applyFont="1" applyBorder="1" applyAlignment="1">
      <alignment vertical="center" wrapText="1"/>
    </xf>
    <xf numFmtId="0" fontId="6" fillId="0" borderId="7" xfId="7" quotePrefix="1" applyFont="1" applyBorder="1" applyAlignment="1">
      <alignment vertical="center" wrapText="1"/>
    </xf>
    <xf numFmtId="0" fontId="6" fillId="0" borderId="8" xfId="7" quotePrefix="1" applyFont="1" applyBorder="1" applyAlignment="1">
      <alignment vertical="center" wrapText="1"/>
    </xf>
    <xf numFmtId="0" fontId="6" fillId="0" borderId="5" xfId="7" quotePrefix="1" applyFont="1" applyFill="1" applyBorder="1" applyAlignment="1">
      <alignment horizontal="center" vertical="center" wrapText="1"/>
    </xf>
    <xf numFmtId="0" fontId="6" fillId="0" borderId="5" xfId="7" quotePrefix="1" applyFont="1" applyFill="1" applyBorder="1" applyAlignment="1">
      <alignment vertical="center" wrapText="1"/>
    </xf>
    <xf numFmtId="0" fontId="6" fillId="0" borderId="7" xfId="7" quotePrefix="1" applyFont="1" applyFill="1" applyBorder="1" applyAlignment="1">
      <alignment vertical="center" wrapText="1"/>
    </xf>
    <xf numFmtId="0" fontId="6" fillId="0" borderId="8" xfId="7" quotePrefix="1" applyFont="1" applyFill="1" applyBorder="1" applyAlignment="1">
      <alignment vertical="center" wrapText="1"/>
    </xf>
    <xf numFmtId="43" fontId="7" fillId="0" borderId="5" xfId="1" applyFont="1" applyBorder="1" applyAlignment="1">
      <alignment vertical="center" wrapText="1"/>
    </xf>
    <xf numFmtId="0" fontId="8" fillId="0" borderId="0" xfId="5" quotePrefix="1" applyFont="1" applyAlignment="1">
      <alignment horizontal="center" vertical="top" wrapText="1"/>
    </xf>
    <xf numFmtId="0" fontId="6" fillId="0" borderId="6" xfId="7" quotePrefix="1" applyFont="1" applyBorder="1" applyAlignment="1">
      <alignment horizontal="center" vertical="center" wrapText="1"/>
    </xf>
    <xf numFmtId="0" fontId="6" fillId="0" borderId="5" xfId="7" quotePrefix="1" applyFont="1" applyBorder="1" applyAlignment="1">
      <alignment horizontal="center" vertical="center" wrapText="1"/>
    </xf>
    <xf numFmtId="0" fontId="3" fillId="0" borderId="0" xfId="3" quotePrefix="1" applyFont="1" applyAlignment="1">
      <alignment horizontal="center" vertical="center" wrapText="1"/>
    </xf>
    <xf numFmtId="43" fontId="7" fillId="0" borderId="5" xfId="1" applyFont="1" applyBorder="1" applyAlignment="1">
      <alignment horizontal="center" vertical="center" wrapText="1"/>
    </xf>
    <xf numFmtId="0" fontId="8" fillId="0" borderId="0" xfId="5" quotePrefix="1" applyFont="1" applyAlignment="1">
      <alignment horizontal="center" vertical="top" wrapText="1"/>
    </xf>
    <xf numFmtId="0" fontId="6" fillId="0" borderId="6" xfId="7" quotePrefix="1" applyFont="1" applyBorder="1" applyAlignment="1">
      <alignment horizontal="center" vertical="center" wrapText="1"/>
    </xf>
    <xf numFmtId="43" fontId="7" fillId="0" borderId="5" xfId="1" applyFont="1" applyBorder="1" applyAlignment="1">
      <alignment horizontal="right" vertical="center" wrapText="1"/>
    </xf>
    <xf numFmtId="0" fontId="6" fillId="0" borderId="5" xfId="7" quotePrefix="1" applyFont="1" applyBorder="1" applyAlignment="1">
      <alignment horizontal="center" vertical="center" wrapText="1"/>
    </xf>
    <xf numFmtId="43" fontId="7" fillId="0" borderId="9" xfId="1" applyFont="1" applyBorder="1" applyAlignment="1">
      <alignment horizontal="center" vertical="center" wrapText="1"/>
    </xf>
    <xf numFmtId="43" fontId="7" fillId="0" borderId="12" xfId="1" applyFont="1" applyBorder="1" applyAlignment="1">
      <alignment horizontal="center" vertical="center" wrapText="1"/>
    </xf>
    <xf numFmtId="43" fontId="7" fillId="0" borderId="9" xfId="11" applyNumberFormat="1" applyFont="1" applyBorder="1" applyAlignment="1">
      <alignment horizontal="center" vertical="center" wrapText="1"/>
    </xf>
    <xf numFmtId="0" fontId="7" fillId="0" borderId="12" xfId="11" applyFont="1" applyBorder="1" applyAlignment="1">
      <alignment horizontal="center" vertical="center" wrapText="1"/>
    </xf>
    <xf numFmtId="0" fontId="7" fillId="0" borderId="5" xfId="8" quotePrefix="1" applyFont="1" applyBorder="1" applyAlignment="1">
      <alignment horizontal="center" vertical="center" wrapText="1"/>
    </xf>
    <xf numFmtId="0" fontId="7" fillId="0" borderId="5" xfId="9" quotePrefix="1" applyFont="1" applyBorder="1" applyAlignment="1">
      <alignment horizontal="center" vertical="center" wrapText="1"/>
    </xf>
    <xf numFmtId="0" fontId="7" fillId="0" borderId="2" xfId="10" quotePrefix="1" applyFont="1" applyBorder="1" applyAlignment="1">
      <alignment horizontal="center" vertical="center" wrapText="1"/>
    </xf>
    <xf numFmtId="0" fontId="7" fillId="0" borderId="3" xfId="10" quotePrefix="1" applyFont="1" applyBorder="1" applyAlignment="1">
      <alignment horizontal="center" vertical="center" wrapText="1"/>
    </xf>
    <xf numFmtId="0" fontId="7" fillId="0" borderId="4" xfId="10" quotePrefix="1" applyFont="1" applyBorder="1" applyAlignment="1">
      <alignment horizontal="center" vertical="center" wrapText="1"/>
    </xf>
    <xf numFmtId="0" fontId="7" fillId="0" borderId="10" xfId="10" quotePrefix="1" applyFont="1" applyBorder="1" applyAlignment="1">
      <alignment horizontal="center" vertical="center" wrapText="1"/>
    </xf>
    <xf numFmtId="0" fontId="7" fillId="0" borderId="1" xfId="10" quotePrefix="1" applyFont="1" applyBorder="1" applyAlignment="1">
      <alignment horizontal="center" vertical="center" wrapText="1"/>
    </xf>
    <xf numFmtId="0" fontId="7" fillId="0" borderId="11" xfId="10" quotePrefix="1" applyFont="1" applyBorder="1" applyAlignment="1">
      <alignment horizontal="center" vertical="center" wrapText="1"/>
    </xf>
    <xf numFmtId="0" fontId="7" fillId="0" borderId="2" xfId="8" quotePrefix="1" applyFont="1" applyBorder="1" applyAlignment="1">
      <alignment horizontal="center" vertical="center" wrapText="1"/>
    </xf>
    <xf numFmtId="0" fontId="7" fillId="0" borderId="3" xfId="8" quotePrefix="1" applyFont="1" applyBorder="1" applyAlignment="1">
      <alignment horizontal="center" vertical="center" wrapText="1"/>
    </xf>
    <xf numFmtId="0" fontId="7" fillId="0" borderId="4" xfId="8" quotePrefix="1" applyFont="1" applyBorder="1" applyAlignment="1">
      <alignment horizontal="center" vertical="center" wrapText="1"/>
    </xf>
    <xf numFmtId="0" fontId="7" fillId="0" borderId="10" xfId="8" quotePrefix="1" applyFont="1" applyBorder="1" applyAlignment="1">
      <alignment horizontal="center" vertical="center" wrapText="1"/>
    </xf>
    <xf numFmtId="0" fontId="7" fillId="0" borderId="1" xfId="8" quotePrefix="1" applyFont="1" applyBorder="1" applyAlignment="1">
      <alignment horizontal="center" vertical="center" wrapText="1"/>
    </xf>
    <xf numFmtId="0" fontId="7" fillId="0" borderId="11" xfId="8" quotePrefix="1" applyFont="1" applyBorder="1" applyAlignment="1">
      <alignment horizontal="center" vertical="center" wrapText="1"/>
    </xf>
    <xf numFmtId="0" fontId="7" fillId="0" borderId="2" xfId="9" quotePrefix="1" applyFont="1" applyBorder="1" applyAlignment="1">
      <alignment horizontal="center" vertical="center" wrapText="1"/>
    </xf>
    <xf numFmtId="0" fontId="7" fillId="0" borderId="10" xfId="9" quotePrefix="1" applyFont="1" applyBorder="1" applyAlignment="1">
      <alignment horizontal="center" vertical="center" wrapText="1"/>
    </xf>
    <xf numFmtId="43" fontId="7" fillId="0" borderId="9" xfId="1" applyFont="1" applyFill="1" applyBorder="1" applyAlignment="1">
      <alignment horizontal="center" vertical="center" wrapText="1"/>
    </xf>
    <xf numFmtId="43" fontId="7" fillId="0" borderId="12" xfId="1" applyFont="1" applyFill="1" applyBorder="1" applyAlignment="1">
      <alignment horizontal="center" vertical="center" wrapText="1"/>
    </xf>
    <xf numFmtId="43" fontId="7" fillId="0" borderId="2" xfId="1" applyFont="1" applyFill="1" applyBorder="1" applyAlignment="1">
      <alignment horizontal="center" vertical="center" wrapText="1"/>
    </xf>
    <xf numFmtId="43" fontId="7" fillId="0" borderId="4" xfId="1" applyFont="1" applyFill="1" applyBorder="1" applyAlignment="1">
      <alignment horizontal="center" vertical="center" wrapText="1"/>
    </xf>
    <xf numFmtId="43" fontId="7" fillId="0" borderId="10" xfId="1" applyFont="1" applyFill="1" applyBorder="1" applyAlignment="1">
      <alignment horizontal="center" vertical="center" wrapText="1"/>
    </xf>
    <xf numFmtId="43" fontId="7" fillId="0" borderId="11" xfId="1" applyFont="1" applyFill="1" applyBorder="1" applyAlignment="1">
      <alignment horizontal="center" vertical="center" wrapText="1"/>
    </xf>
    <xf numFmtId="0" fontId="4" fillId="0" borderId="6" xfId="12" quotePrefix="1" applyFont="1" applyBorder="1" applyAlignment="1">
      <alignment horizontal="center" vertical="center" wrapText="1"/>
    </xf>
    <xf numFmtId="0" fontId="4" fillId="0" borderId="7" xfId="12" quotePrefix="1" applyFont="1" applyBorder="1" applyAlignment="1">
      <alignment horizontal="center" vertical="center" wrapText="1"/>
    </xf>
    <xf numFmtId="0" fontId="4" fillId="0" borderId="8" xfId="12" quotePrefix="1" applyFont="1" applyBorder="1" applyAlignment="1">
      <alignment horizontal="center" vertical="center" wrapText="1"/>
    </xf>
    <xf numFmtId="43" fontId="6" fillId="0" borderId="6" xfId="1" applyFont="1" applyBorder="1" applyAlignment="1">
      <alignment horizontal="center" vertical="center" wrapText="1"/>
    </xf>
    <xf numFmtId="43" fontId="6" fillId="0" borderId="8" xfId="1" applyFont="1" applyBorder="1" applyAlignment="1">
      <alignment horizontal="center" vertical="center" wrapText="1"/>
    </xf>
    <xf numFmtId="43" fontId="6" fillId="0" borderId="7" xfId="1" applyFont="1" applyBorder="1" applyAlignment="1">
      <alignment horizontal="center" vertical="center" wrapText="1"/>
    </xf>
    <xf numFmtId="43" fontId="7" fillId="0" borderId="5" xfId="1" applyFont="1" applyBorder="1" applyAlignment="1">
      <alignment horizontal="center" vertical="center" wrapText="1"/>
    </xf>
    <xf numFmtId="43" fontId="7" fillId="0" borderId="4" xfId="1" applyFont="1" applyBorder="1" applyAlignment="1">
      <alignment horizontal="center" vertical="center" wrapText="1"/>
    </xf>
    <xf numFmtId="43" fontId="7" fillId="0" borderId="11" xfId="1" applyFont="1" applyBorder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43" fontId="7" fillId="0" borderId="10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43" fontId="14" fillId="0" borderId="9" xfId="1" applyFont="1" applyBorder="1" applyAlignment="1">
      <alignment horizontal="center" vertical="center" wrapText="1"/>
    </xf>
    <xf numFmtId="43" fontId="14" fillId="0" borderId="12" xfId="1" applyFont="1" applyBorder="1" applyAlignment="1">
      <alignment horizontal="center" vertical="center" wrapText="1"/>
    </xf>
    <xf numFmtId="43" fontId="7" fillId="0" borderId="3" xfId="1" applyFont="1" applyFill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9" xfId="6" quotePrefix="1" applyBorder="1" applyAlignment="1">
      <alignment horizontal="center" vertical="center" wrapText="1"/>
    </xf>
    <xf numFmtId="0" fontId="9" fillId="0" borderId="12" xfId="6" quotePrefix="1" applyBorder="1" applyAlignment="1">
      <alignment horizontal="center" vertical="center" wrapText="1"/>
    </xf>
    <xf numFmtId="0" fontId="6" fillId="0" borderId="6" xfId="7" quotePrefix="1" applyFont="1" applyFill="1" applyBorder="1" applyAlignment="1">
      <alignment horizontal="center" vertical="center" wrapText="1"/>
    </xf>
    <xf numFmtId="0" fontId="6" fillId="0" borderId="8" xfId="7" quotePrefix="1" applyFont="1" applyFill="1" applyBorder="1" applyAlignment="1">
      <alignment horizontal="center" vertical="center" wrapText="1"/>
    </xf>
    <xf numFmtId="0" fontId="6" fillId="0" borderId="7" xfId="7" quotePrefix="1" applyFont="1" applyFill="1" applyBorder="1" applyAlignment="1">
      <alignment horizontal="center" vertical="center" wrapText="1"/>
    </xf>
    <xf numFmtId="43" fontId="15" fillId="0" borderId="9" xfId="1" applyFont="1" applyBorder="1" applyAlignment="1">
      <alignment horizontal="center" vertical="center" wrapText="1"/>
    </xf>
    <xf numFmtId="43" fontId="15" fillId="0" borderId="12" xfId="1" applyFont="1" applyBorder="1" applyAlignment="1">
      <alignment horizontal="center" vertical="center" wrapText="1"/>
    </xf>
    <xf numFmtId="0" fontId="8" fillId="0" borderId="0" xfId="5" quotePrefix="1" applyFont="1" applyAlignment="1">
      <alignment horizontal="center" vertical="top" wrapText="1"/>
    </xf>
    <xf numFmtId="0" fontId="8" fillId="0" borderId="1" xfId="5" quotePrefix="1" applyFont="1" applyBorder="1" applyAlignment="1">
      <alignment horizontal="center" vertical="top" wrapText="1"/>
    </xf>
    <xf numFmtId="0" fontId="6" fillId="0" borderId="2" xfId="6" quotePrefix="1" applyFont="1" applyBorder="1" applyAlignment="1">
      <alignment horizontal="center" vertical="center" wrapText="1"/>
    </xf>
    <xf numFmtId="0" fontId="6" fillId="0" borderId="3" xfId="6" quotePrefix="1" applyFont="1" applyBorder="1" applyAlignment="1">
      <alignment horizontal="center" vertical="center" wrapText="1"/>
    </xf>
    <xf numFmtId="0" fontId="6" fillId="0" borderId="4" xfId="6" quotePrefix="1" applyFont="1" applyBorder="1" applyAlignment="1">
      <alignment horizontal="center" vertical="center" wrapText="1"/>
    </xf>
    <xf numFmtId="0" fontId="6" fillId="0" borderId="10" xfId="6" quotePrefix="1" applyFont="1" applyBorder="1" applyAlignment="1">
      <alignment horizontal="center" vertical="center" wrapText="1"/>
    </xf>
    <xf numFmtId="0" fontId="6" fillId="0" borderId="1" xfId="6" quotePrefix="1" applyFont="1" applyBorder="1" applyAlignment="1">
      <alignment horizontal="center" vertical="center" wrapText="1"/>
    </xf>
    <xf numFmtId="0" fontId="6" fillId="0" borderId="11" xfId="6" quotePrefix="1" applyFont="1" applyBorder="1" applyAlignment="1">
      <alignment horizontal="center" vertical="center" wrapText="1"/>
    </xf>
    <xf numFmtId="0" fontId="6" fillId="0" borderId="2" xfId="7" quotePrefix="1" applyFont="1" applyBorder="1" applyAlignment="1">
      <alignment horizontal="center" vertical="center" wrapText="1"/>
    </xf>
    <xf numFmtId="0" fontId="6" fillId="0" borderId="3" xfId="7" quotePrefix="1" applyFont="1" applyBorder="1" applyAlignment="1">
      <alignment horizontal="center" vertical="center" wrapText="1"/>
    </xf>
    <xf numFmtId="0" fontId="6" fillId="0" borderId="4" xfId="7" quotePrefix="1" applyFont="1" applyBorder="1" applyAlignment="1">
      <alignment horizontal="center" vertical="center" wrapText="1"/>
    </xf>
    <xf numFmtId="0" fontId="6" fillId="0" borderId="10" xfId="7" quotePrefix="1" applyFont="1" applyBorder="1" applyAlignment="1">
      <alignment horizontal="center" vertical="center" wrapText="1"/>
    </xf>
    <xf numFmtId="0" fontId="6" fillId="0" borderId="1" xfId="7" quotePrefix="1" applyFont="1" applyBorder="1" applyAlignment="1">
      <alignment horizontal="center" vertical="center" wrapText="1"/>
    </xf>
    <xf numFmtId="0" fontId="6" fillId="0" borderId="11" xfId="7" quotePrefix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6" fillId="0" borderId="9" xfId="6" quotePrefix="1" applyFont="1" applyBorder="1" applyAlignment="1">
      <alignment horizontal="center" vertical="center" wrapText="1"/>
    </xf>
    <xf numFmtId="0" fontId="6" fillId="0" borderId="12" xfId="6" quotePrefix="1" applyFont="1" applyBorder="1" applyAlignment="1">
      <alignment horizontal="center" vertical="center" wrapText="1"/>
    </xf>
    <xf numFmtId="0" fontId="7" fillId="0" borderId="2" xfId="10" quotePrefix="1" applyFont="1" applyBorder="1" applyAlignment="1">
      <alignment horizontal="left" vertical="center" wrapText="1"/>
    </xf>
    <xf numFmtId="0" fontId="7" fillId="0" borderId="3" xfId="10" quotePrefix="1" applyFont="1" applyBorder="1" applyAlignment="1">
      <alignment horizontal="left" vertical="center" wrapText="1"/>
    </xf>
    <xf numFmtId="0" fontId="7" fillId="0" borderId="4" xfId="10" quotePrefix="1" applyFont="1" applyBorder="1" applyAlignment="1">
      <alignment horizontal="left" vertical="center" wrapText="1"/>
    </xf>
    <xf numFmtId="0" fontId="7" fillId="0" borderId="10" xfId="10" quotePrefix="1" applyFont="1" applyBorder="1" applyAlignment="1">
      <alignment horizontal="left" vertical="center" wrapText="1"/>
    </xf>
    <xf numFmtId="0" fontId="7" fillId="0" borderId="1" xfId="10" quotePrefix="1" applyFont="1" applyBorder="1" applyAlignment="1">
      <alignment horizontal="left" vertical="center" wrapText="1"/>
    </xf>
    <xf numFmtId="0" fontId="7" fillId="0" borderId="11" xfId="10" quotePrefix="1" applyFont="1" applyBorder="1" applyAlignment="1">
      <alignment horizontal="left" vertical="center" wrapText="1"/>
    </xf>
    <xf numFmtId="0" fontId="6" fillId="0" borderId="6" xfId="7" quotePrefix="1" applyFont="1" applyBorder="1" applyAlignment="1">
      <alignment horizontal="center" vertical="center" wrapText="1"/>
    </xf>
    <xf numFmtId="0" fontId="6" fillId="0" borderId="8" xfId="7" quotePrefix="1" applyFont="1" applyBorder="1" applyAlignment="1">
      <alignment horizontal="center" vertical="center" wrapText="1"/>
    </xf>
    <xf numFmtId="0" fontId="6" fillId="0" borderId="7" xfId="7" quotePrefix="1" applyFont="1" applyBorder="1" applyAlignment="1">
      <alignment horizontal="center" vertical="center" wrapText="1"/>
    </xf>
    <xf numFmtId="43" fontId="6" fillId="0" borderId="5" xfId="1" applyFont="1" applyBorder="1" applyAlignment="1">
      <alignment horizontal="center" vertical="center" wrapText="1"/>
    </xf>
    <xf numFmtId="43" fontId="2" fillId="0" borderId="5" xfId="1" applyFont="1" applyBorder="1" applyAlignment="1">
      <alignment horizontal="center" vertical="center" wrapText="1"/>
    </xf>
    <xf numFmtId="43" fontId="2" fillId="0" borderId="9" xfId="1" applyFont="1" applyBorder="1" applyAlignment="1">
      <alignment horizontal="center" vertical="center" wrapText="1"/>
    </xf>
    <xf numFmtId="43" fontId="2" fillId="0" borderId="12" xfId="1" applyFont="1" applyBorder="1" applyAlignment="1">
      <alignment horizontal="center" vertical="center" wrapText="1"/>
    </xf>
    <xf numFmtId="43" fontId="2" fillId="0" borderId="9" xfId="11" applyNumberFormat="1" applyBorder="1" applyAlignment="1">
      <alignment horizontal="center" vertical="center" wrapText="1"/>
    </xf>
    <xf numFmtId="0" fontId="2" fillId="0" borderId="12" xfId="11" applyBorder="1" applyAlignment="1">
      <alignment horizontal="center" vertical="center" wrapText="1"/>
    </xf>
    <xf numFmtId="0" fontId="7" fillId="0" borderId="5" xfId="10" quotePrefix="1" applyFont="1" applyBorder="1" applyAlignment="1">
      <alignment horizontal="center" vertical="center" wrapText="1"/>
    </xf>
    <xf numFmtId="165" fontId="2" fillId="0" borderId="9" xfId="11" applyNumberFormat="1" applyBorder="1" applyAlignment="1">
      <alignment horizontal="center" vertical="center" wrapText="1"/>
    </xf>
    <xf numFmtId="165" fontId="2" fillId="0" borderId="12" xfId="11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0" borderId="5" xfId="7" quotePrefix="1" applyFont="1" applyBorder="1" applyAlignment="1">
      <alignment horizontal="center" vertical="center" wrapText="1"/>
    </xf>
    <xf numFmtId="0" fontId="6" fillId="0" borderId="5" xfId="6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2" fillId="0" borderId="1" xfId="15" quotePrefix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7" fillId="0" borderId="5" xfId="9" quotePrefix="1" applyFont="1" applyBorder="1" applyAlignment="1">
      <alignment horizontal="left" vertical="center" wrapText="1"/>
    </xf>
    <xf numFmtId="0" fontId="7" fillId="0" borderId="2" xfId="10" quotePrefix="1" applyFont="1" applyBorder="1" applyAlignment="1">
      <alignment vertical="center" wrapText="1"/>
    </xf>
    <xf numFmtId="0" fontId="7" fillId="0" borderId="3" xfId="10" quotePrefix="1" applyFont="1" applyBorder="1" applyAlignment="1">
      <alignment vertical="center" wrapText="1"/>
    </xf>
    <xf numFmtId="0" fontId="7" fillId="0" borderId="4" xfId="10" quotePrefix="1" applyFont="1" applyBorder="1" applyAlignment="1">
      <alignment vertical="center" wrapText="1"/>
    </xf>
    <xf numFmtId="0" fontId="7" fillId="0" borderId="10" xfId="10" quotePrefix="1" applyFont="1" applyBorder="1" applyAlignment="1">
      <alignment vertical="center" wrapText="1"/>
    </xf>
    <xf numFmtId="0" fontId="7" fillId="0" borderId="1" xfId="10" quotePrefix="1" applyFont="1" applyBorder="1" applyAlignment="1">
      <alignment vertical="center" wrapText="1"/>
    </xf>
    <xf numFmtId="0" fontId="7" fillId="0" borderId="11" xfId="10" quotePrefix="1" applyFont="1" applyBorder="1" applyAlignment="1">
      <alignment vertical="center" wrapText="1"/>
    </xf>
    <xf numFmtId="0" fontId="7" fillId="0" borderId="2" xfId="9" quotePrefix="1" applyFont="1" applyBorder="1" applyAlignment="1">
      <alignment horizontal="left" vertical="center" wrapText="1"/>
    </xf>
    <xf numFmtId="0" fontId="7" fillId="0" borderId="10" xfId="9" quotePrefix="1" applyFont="1" applyBorder="1" applyAlignment="1">
      <alignment horizontal="left" vertical="center" wrapText="1"/>
    </xf>
    <xf numFmtId="0" fontId="3" fillId="0" borderId="0" xfId="3" quotePrefix="1" applyFont="1" applyAlignment="1">
      <alignment horizontal="center" vertical="center" wrapText="1"/>
    </xf>
    <xf numFmtId="0" fontId="7" fillId="0" borderId="6" xfId="8" quotePrefix="1" applyFont="1" applyBorder="1" applyAlignment="1">
      <alignment horizontal="center" vertical="center" wrapText="1"/>
    </xf>
    <xf numFmtId="0" fontId="7" fillId="0" borderId="7" xfId="8" quotePrefix="1" applyFont="1" applyBorder="1" applyAlignment="1">
      <alignment horizontal="center" vertical="center" wrapText="1"/>
    </xf>
    <xf numFmtId="0" fontId="7" fillId="0" borderId="8" xfId="8" quotePrefix="1" applyFont="1" applyBorder="1" applyAlignment="1">
      <alignment horizontal="center" vertical="center" wrapText="1"/>
    </xf>
    <xf numFmtId="0" fontId="7" fillId="0" borderId="6" xfId="10" quotePrefix="1" applyFont="1" applyBorder="1" applyAlignment="1">
      <alignment horizontal="center" vertical="center" wrapText="1"/>
    </xf>
    <xf numFmtId="0" fontId="7" fillId="0" borderId="7" xfId="10" quotePrefix="1" applyFont="1" applyBorder="1" applyAlignment="1">
      <alignment horizontal="center" vertical="center" wrapText="1"/>
    </xf>
    <xf numFmtId="0" fontId="7" fillId="0" borderId="8" xfId="10" quotePrefix="1" applyFont="1" applyBorder="1" applyAlignment="1">
      <alignment horizontal="center" vertical="center" wrapText="1"/>
    </xf>
    <xf numFmtId="0" fontId="7" fillId="0" borderId="6" xfId="10" quotePrefix="1" applyFont="1" applyBorder="1" applyAlignment="1">
      <alignment horizontal="left" vertical="center" wrapText="1"/>
    </xf>
    <xf numFmtId="0" fontId="7" fillId="0" borderId="7" xfId="10" quotePrefix="1" applyFont="1" applyBorder="1" applyAlignment="1">
      <alignment horizontal="left" vertical="center" wrapText="1"/>
    </xf>
    <xf numFmtId="0" fontId="7" fillId="0" borderId="8" xfId="10" quotePrefix="1" applyFont="1" applyBorder="1" applyAlignment="1">
      <alignment horizontal="left" vertical="center" wrapText="1"/>
    </xf>
    <xf numFmtId="43" fontId="7" fillId="0" borderId="6" xfId="1" applyFont="1" applyBorder="1" applyAlignment="1">
      <alignment horizontal="right" vertical="center" wrapText="1"/>
    </xf>
    <xf numFmtId="43" fontId="7" fillId="0" borderId="8" xfId="1" applyFont="1" applyBorder="1" applyAlignment="1">
      <alignment horizontal="right" vertical="center" wrapText="1"/>
    </xf>
    <xf numFmtId="43" fontId="7" fillId="0" borderId="5" xfId="1" applyFont="1" applyBorder="1" applyAlignment="1">
      <alignment horizontal="right" vertical="center" wrapText="1"/>
    </xf>
  </cellXfs>
  <cellStyles count="16">
    <cellStyle name="S0" xfId="2"/>
    <cellStyle name="S1" xfId="3"/>
    <cellStyle name="S10" xfId="11"/>
    <cellStyle name="S15" xfId="12"/>
    <cellStyle name="S16" xfId="13"/>
    <cellStyle name="S17" xfId="14"/>
    <cellStyle name="S2" xfId="4"/>
    <cellStyle name="S3" xfId="5"/>
    <cellStyle name="S4" xfId="6"/>
    <cellStyle name="S5" xfId="15"/>
    <cellStyle name="S6" xfId="7"/>
    <cellStyle name="S7" xfId="8"/>
    <cellStyle name="S8" xfId="9"/>
    <cellStyle name="S9" xfId="10"/>
    <cellStyle name="Звичайний" xfId="0" builtinId="0"/>
    <cellStyle name="Фінансови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49"/>
  <sheetViews>
    <sheetView tabSelected="1" zoomScale="112" zoomScaleNormal="112" workbookViewId="0">
      <selection activeCell="S156" sqref="S156"/>
    </sheetView>
  </sheetViews>
  <sheetFormatPr defaultRowHeight="15" x14ac:dyDescent="0.25"/>
  <cols>
    <col min="1" max="1" width="0.42578125" style="1" customWidth="1"/>
    <col min="2" max="2" width="0.85546875" style="1" customWidth="1"/>
    <col min="3" max="3" width="2.140625" style="1" customWidth="1"/>
    <col min="4" max="4" width="16.85546875" style="1" customWidth="1"/>
    <col min="5" max="5" width="2.5703125" style="1" hidden="1" customWidth="1"/>
    <col min="6" max="6" width="1" style="1" hidden="1" customWidth="1"/>
    <col min="7" max="7" width="0.85546875" style="1" hidden="1" customWidth="1"/>
    <col min="8" max="8" width="3.28515625" style="1" hidden="1" customWidth="1"/>
    <col min="9" max="9" width="2.42578125" style="1" customWidth="1"/>
    <col min="10" max="10" width="2.140625" style="1" customWidth="1"/>
    <col min="11" max="11" width="5" style="1" customWidth="1"/>
    <col min="12" max="12" width="10.28515625" style="1" customWidth="1"/>
    <col min="13" max="13" width="14" style="1" customWidth="1"/>
    <col min="14" max="14" width="12.42578125" style="1" customWidth="1"/>
    <col min="15" max="15" width="1.28515625" style="1" customWidth="1"/>
    <col min="16" max="16" width="13" style="1" customWidth="1"/>
    <col min="17" max="17" width="2.85546875" style="1" customWidth="1"/>
    <col min="18" max="18" width="3.140625" style="1" customWidth="1"/>
    <col min="19" max="19" width="5.28515625" style="1" customWidth="1"/>
    <col min="20" max="20" width="10.7109375" style="1" customWidth="1"/>
    <col min="21" max="21" width="11.28515625" style="1" customWidth="1"/>
    <col min="22" max="22" width="13.28515625" style="1" customWidth="1"/>
    <col min="23" max="23" width="12.28515625" style="1" customWidth="1"/>
    <col min="24" max="24" width="0.140625" style="1" hidden="1" customWidth="1"/>
    <col min="25" max="25" width="12.5703125" style="1" hidden="1" customWidth="1"/>
    <col min="26" max="26" width="12.7109375" style="1" hidden="1" customWidth="1"/>
    <col min="27" max="27" width="14.42578125" style="1" customWidth="1"/>
    <col min="28" max="28" width="12.42578125" style="1" hidden="1" customWidth="1"/>
    <col min="29" max="29" width="10.85546875" style="1" hidden="1" customWidth="1"/>
    <col min="30" max="30" width="12.140625" style="1" hidden="1" customWidth="1"/>
    <col min="31" max="31" width="10.28515625" style="1" hidden="1" customWidth="1"/>
    <col min="32" max="32" width="9.7109375" style="1" hidden="1" customWidth="1"/>
    <col min="33" max="33" width="13.42578125" style="1" hidden="1" customWidth="1"/>
    <col min="34" max="34" width="11.85546875" style="1" hidden="1" customWidth="1"/>
    <col min="35" max="35" width="11.42578125" style="1" hidden="1" customWidth="1"/>
    <col min="36" max="249" width="9.140625" style="1"/>
    <col min="250" max="250" width="0.42578125" style="1" customWidth="1"/>
    <col min="251" max="251" width="0.85546875" style="1" customWidth="1"/>
    <col min="252" max="252" width="2.140625" style="1" customWidth="1"/>
    <col min="253" max="253" width="1.7109375" style="1" customWidth="1"/>
    <col min="254" max="254" width="2.42578125" style="1" customWidth="1"/>
    <col min="255" max="255" width="12.140625" style="1" customWidth="1"/>
    <col min="256" max="256" width="2.140625" style="1" customWidth="1"/>
    <col min="257" max="257" width="4.42578125" style="1" customWidth="1"/>
    <col min="258" max="258" width="3" style="1" customWidth="1"/>
    <col min="259" max="259" width="2.5703125" style="1" customWidth="1"/>
    <col min="260" max="260" width="1" style="1" customWidth="1"/>
    <col min="261" max="261" width="0.85546875" style="1" customWidth="1"/>
    <col min="262" max="264" width="0" style="1" hidden="1" customWidth="1"/>
    <col min="265" max="265" width="2.42578125" style="1" customWidth="1"/>
    <col min="266" max="266" width="2.140625" style="1" customWidth="1"/>
    <col min="267" max="267" width="5" style="1" customWidth="1"/>
    <col min="268" max="268" width="2.5703125" style="1" customWidth="1"/>
    <col min="269" max="269" width="8.42578125" style="1" customWidth="1"/>
    <col min="270" max="270" width="6" style="1" customWidth="1"/>
    <col min="271" max="271" width="1.28515625" style="1" customWidth="1"/>
    <col min="272" max="272" width="8.28515625" style="1" customWidth="1"/>
    <col min="273" max="273" width="2.85546875" style="1" customWidth="1"/>
    <col min="274" max="274" width="3.140625" style="1" customWidth="1"/>
    <col min="275" max="275" width="3.85546875" style="1" customWidth="1"/>
    <col min="276" max="277" width="8.140625" style="1" customWidth="1"/>
    <col min="278" max="280" width="0" style="1" hidden="1" customWidth="1"/>
    <col min="281" max="281" width="6.7109375" style="1" customWidth="1"/>
    <col min="282" max="282" width="9" style="1" customWidth="1"/>
    <col min="283" max="283" width="10" style="1" customWidth="1"/>
    <col min="284" max="284" width="9.5703125" style="1" customWidth="1"/>
    <col min="285" max="285" width="8.85546875" style="1" customWidth="1"/>
    <col min="286" max="286" width="7.5703125" style="1" customWidth="1"/>
    <col min="287" max="287" width="7.140625" style="1" customWidth="1"/>
    <col min="288" max="289" width="9.140625" style="1" customWidth="1"/>
    <col min="290" max="290" width="10.42578125" style="1" customWidth="1"/>
    <col min="291" max="291" width="9.42578125" style="1" customWidth="1"/>
    <col min="292" max="505" width="9.140625" style="1"/>
    <col min="506" max="506" width="0.42578125" style="1" customWidth="1"/>
    <col min="507" max="507" width="0.85546875" style="1" customWidth="1"/>
    <col min="508" max="508" width="2.140625" style="1" customWidth="1"/>
    <col min="509" max="509" width="1.7109375" style="1" customWidth="1"/>
    <col min="510" max="510" width="2.42578125" style="1" customWidth="1"/>
    <col min="511" max="511" width="12.140625" style="1" customWidth="1"/>
    <col min="512" max="512" width="2.140625" style="1" customWidth="1"/>
    <col min="513" max="513" width="4.42578125" style="1" customWidth="1"/>
    <col min="514" max="514" width="3" style="1" customWidth="1"/>
    <col min="515" max="515" width="2.5703125" style="1" customWidth="1"/>
    <col min="516" max="516" width="1" style="1" customWidth="1"/>
    <col min="517" max="517" width="0.85546875" style="1" customWidth="1"/>
    <col min="518" max="520" width="0" style="1" hidden="1" customWidth="1"/>
    <col min="521" max="521" width="2.42578125" style="1" customWidth="1"/>
    <col min="522" max="522" width="2.140625" style="1" customWidth="1"/>
    <col min="523" max="523" width="5" style="1" customWidth="1"/>
    <col min="524" max="524" width="2.5703125" style="1" customWidth="1"/>
    <col min="525" max="525" width="8.42578125" style="1" customWidth="1"/>
    <col min="526" max="526" width="6" style="1" customWidth="1"/>
    <col min="527" max="527" width="1.28515625" style="1" customWidth="1"/>
    <col min="528" max="528" width="8.28515625" style="1" customWidth="1"/>
    <col min="529" max="529" width="2.85546875" style="1" customWidth="1"/>
    <col min="530" max="530" width="3.140625" style="1" customWidth="1"/>
    <col min="531" max="531" width="3.85546875" style="1" customWidth="1"/>
    <col min="532" max="533" width="8.140625" style="1" customWidth="1"/>
    <col min="534" max="536" width="0" style="1" hidden="1" customWidth="1"/>
    <col min="537" max="537" width="6.7109375" style="1" customWidth="1"/>
    <col min="538" max="538" width="9" style="1" customWidth="1"/>
    <col min="539" max="539" width="10" style="1" customWidth="1"/>
    <col min="540" max="540" width="9.5703125" style="1" customWidth="1"/>
    <col min="541" max="541" width="8.85546875" style="1" customWidth="1"/>
    <col min="542" max="542" width="7.5703125" style="1" customWidth="1"/>
    <col min="543" max="543" width="7.140625" style="1" customWidth="1"/>
    <col min="544" max="545" width="9.140625" style="1" customWidth="1"/>
    <col min="546" max="546" width="10.42578125" style="1" customWidth="1"/>
    <col min="547" max="547" width="9.42578125" style="1" customWidth="1"/>
    <col min="548" max="761" width="9.140625" style="1"/>
    <col min="762" max="762" width="0.42578125" style="1" customWidth="1"/>
    <col min="763" max="763" width="0.85546875" style="1" customWidth="1"/>
    <col min="764" max="764" width="2.140625" style="1" customWidth="1"/>
    <col min="765" max="765" width="1.7109375" style="1" customWidth="1"/>
    <col min="766" max="766" width="2.42578125" style="1" customWidth="1"/>
    <col min="767" max="767" width="12.140625" style="1" customWidth="1"/>
    <col min="768" max="768" width="2.140625" style="1" customWidth="1"/>
    <col min="769" max="769" width="4.42578125" style="1" customWidth="1"/>
    <col min="770" max="770" width="3" style="1" customWidth="1"/>
    <col min="771" max="771" width="2.5703125" style="1" customWidth="1"/>
    <col min="772" max="772" width="1" style="1" customWidth="1"/>
    <col min="773" max="773" width="0.85546875" style="1" customWidth="1"/>
    <col min="774" max="776" width="0" style="1" hidden="1" customWidth="1"/>
    <col min="777" max="777" width="2.42578125" style="1" customWidth="1"/>
    <col min="778" max="778" width="2.140625" style="1" customWidth="1"/>
    <col min="779" max="779" width="5" style="1" customWidth="1"/>
    <col min="780" max="780" width="2.5703125" style="1" customWidth="1"/>
    <col min="781" max="781" width="8.42578125" style="1" customWidth="1"/>
    <col min="782" max="782" width="6" style="1" customWidth="1"/>
    <col min="783" max="783" width="1.28515625" style="1" customWidth="1"/>
    <col min="784" max="784" width="8.28515625" style="1" customWidth="1"/>
    <col min="785" max="785" width="2.85546875" style="1" customWidth="1"/>
    <col min="786" max="786" width="3.140625" style="1" customWidth="1"/>
    <col min="787" max="787" width="3.85546875" style="1" customWidth="1"/>
    <col min="788" max="789" width="8.140625" style="1" customWidth="1"/>
    <col min="790" max="792" width="0" style="1" hidden="1" customWidth="1"/>
    <col min="793" max="793" width="6.7109375" style="1" customWidth="1"/>
    <col min="794" max="794" width="9" style="1" customWidth="1"/>
    <col min="795" max="795" width="10" style="1" customWidth="1"/>
    <col min="796" max="796" width="9.5703125" style="1" customWidth="1"/>
    <col min="797" max="797" width="8.85546875" style="1" customWidth="1"/>
    <col min="798" max="798" width="7.5703125" style="1" customWidth="1"/>
    <col min="799" max="799" width="7.140625" style="1" customWidth="1"/>
    <col min="800" max="801" width="9.140625" style="1" customWidth="1"/>
    <col min="802" max="802" width="10.42578125" style="1" customWidth="1"/>
    <col min="803" max="803" width="9.42578125" style="1" customWidth="1"/>
    <col min="804" max="1017" width="9.140625" style="1"/>
    <col min="1018" max="1018" width="0.42578125" style="1" customWidth="1"/>
    <col min="1019" max="1019" width="0.85546875" style="1" customWidth="1"/>
    <col min="1020" max="1020" width="2.140625" style="1" customWidth="1"/>
    <col min="1021" max="1021" width="1.7109375" style="1" customWidth="1"/>
    <col min="1022" max="1022" width="2.42578125" style="1" customWidth="1"/>
    <col min="1023" max="1023" width="12.140625" style="1" customWidth="1"/>
    <col min="1024" max="1024" width="2.140625" style="1" customWidth="1"/>
    <col min="1025" max="1025" width="4.42578125" style="1" customWidth="1"/>
    <col min="1026" max="1026" width="3" style="1" customWidth="1"/>
    <col min="1027" max="1027" width="2.5703125" style="1" customWidth="1"/>
    <col min="1028" max="1028" width="1" style="1" customWidth="1"/>
    <col min="1029" max="1029" width="0.85546875" style="1" customWidth="1"/>
    <col min="1030" max="1032" width="0" style="1" hidden="1" customWidth="1"/>
    <col min="1033" max="1033" width="2.42578125" style="1" customWidth="1"/>
    <col min="1034" max="1034" width="2.140625" style="1" customWidth="1"/>
    <col min="1035" max="1035" width="5" style="1" customWidth="1"/>
    <col min="1036" max="1036" width="2.5703125" style="1" customWidth="1"/>
    <col min="1037" max="1037" width="8.42578125" style="1" customWidth="1"/>
    <col min="1038" max="1038" width="6" style="1" customWidth="1"/>
    <col min="1039" max="1039" width="1.28515625" style="1" customWidth="1"/>
    <col min="1040" max="1040" width="8.28515625" style="1" customWidth="1"/>
    <col min="1041" max="1041" width="2.85546875" style="1" customWidth="1"/>
    <col min="1042" max="1042" width="3.140625" style="1" customWidth="1"/>
    <col min="1043" max="1043" width="3.85546875" style="1" customWidth="1"/>
    <col min="1044" max="1045" width="8.140625" style="1" customWidth="1"/>
    <col min="1046" max="1048" width="0" style="1" hidden="1" customWidth="1"/>
    <col min="1049" max="1049" width="6.7109375" style="1" customWidth="1"/>
    <col min="1050" max="1050" width="9" style="1" customWidth="1"/>
    <col min="1051" max="1051" width="10" style="1" customWidth="1"/>
    <col min="1052" max="1052" width="9.5703125" style="1" customWidth="1"/>
    <col min="1053" max="1053" width="8.85546875" style="1" customWidth="1"/>
    <col min="1054" max="1054" width="7.5703125" style="1" customWidth="1"/>
    <col min="1055" max="1055" width="7.140625" style="1" customWidth="1"/>
    <col min="1056" max="1057" width="9.140625" style="1" customWidth="1"/>
    <col min="1058" max="1058" width="10.42578125" style="1" customWidth="1"/>
    <col min="1059" max="1059" width="9.42578125" style="1" customWidth="1"/>
    <col min="1060" max="1273" width="9.140625" style="1"/>
    <col min="1274" max="1274" width="0.42578125" style="1" customWidth="1"/>
    <col min="1275" max="1275" width="0.85546875" style="1" customWidth="1"/>
    <col min="1276" max="1276" width="2.140625" style="1" customWidth="1"/>
    <col min="1277" max="1277" width="1.7109375" style="1" customWidth="1"/>
    <col min="1278" max="1278" width="2.42578125" style="1" customWidth="1"/>
    <col min="1279" max="1279" width="12.140625" style="1" customWidth="1"/>
    <col min="1280" max="1280" width="2.140625" style="1" customWidth="1"/>
    <col min="1281" max="1281" width="4.42578125" style="1" customWidth="1"/>
    <col min="1282" max="1282" width="3" style="1" customWidth="1"/>
    <col min="1283" max="1283" width="2.5703125" style="1" customWidth="1"/>
    <col min="1284" max="1284" width="1" style="1" customWidth="1"/>
    <col min="1285" max="1285" width="0.85546875" style="1" customWidth="1"/>
    <col min="1286" max="1288" width="0" style="1" hidden="1" customWidth="1"/>
    <col min="1289" max="1289" width="2.42578125" style="1" customWidth="1"/>
    <col min="1290" max="1290" width="2.140625" style="1" customWidth="1"/>
    <col min="1291" max="1291" width="5" style="1" customWidth="1"/>
    <col min="1292" max="1292" width="2.5703125" style="1" customWidth="1"/>
    <col min="1293" max="1293" width="8.42578125" style="1" customWidth="1"/>
    <col min="1294" max="1294" width="6" style="1" customWidth="1"/>
    <col min="1295" max="1295" width="1.28515625" style="1" customWidth="1"/>
    <col min="1296" max="1296" width="8.28515625" style="1" customWidth="1"/>
    <col min="1297" max="1297" width="2.85546875" style="1" customWidth="1"/>
    <col min="1298" max="1298" width="3.140625" style="1" customWidth="1"/>
    <col min="1299" max="1299" width="3.85546875" style="1" customWidth="1"/>
    <col min="1300" max="1301" width="8.140625" style="1" customWidth="1"/>
    <col min="1302" max="1304" width="0" style="1" hidden="1" customWidth="1"/>
    <col min="1305" max="1305" width="6.7109375" style="1" customWidth="1"/>
    <col min="1306" max="1306" width="9" style="1" customWidth="1"/>
    <col min="1307" max="1307" width="10" style="1" customWidth="1"/>
    <col min="1308" max="1308" width="9.5703125" style="1" customWidth="1"/>
    <col min="1309" max="1309" width="8.85546875" style="1" customWidth="1"/>
    <col min="1310" max="1310" width="7.5703125" style="1" customWidth="1"/>
    <col min="1311" max="1311" width="7.140625" style="1" customWidth="1"/>
    <col min="1312" max="1313" width="9.140625" style="1" customWidth="1"/>
    <col min="1314" max="1314" width="10.42578125" style="1" customWidth="1"/>
    <col min="1315" max="1315" width="9.42578125" style="1" customWidth="1"/>
    <col min="1316" max="1529" width="9.140625" style="1"/>
    <col min="1530" max="1530" width="0.42578125" style="1" customWidth="1"/>
    <col min="1531" max="1531" width="0.85546875" style="1" customWidth="1"/>
    <col min="1532" max="1532" width="2.140625" style="1" customWidth="1"/>
    <col min="1533" max="1533" width="1.7109375" style="1" customWidth="1"/>
    <col min="1534" max="1534" width="2.42578125" style="1" customWidth="1"/>
    <col min="1535" max="1535" width="12.140625" style="1" customWidth="1"/>
    <col min="1536" max="1536" width="2.140625" style="1" customWidth="1"/>
    <col min="1537" max="1537" width="4.42578125" style="1" customWidth="1"/>
    <col min="1538" max="1538" width="3" style="1" customWidth="1"/>
    <col min="1539" max="1539" width="2.5703125" style="1" customWidth="1"/>
    <col min="1540" max="1540" width="1" style="1" customWidth="1"/>
    <col min="1541" max="1541" width="0.85546875" style="1" customWidth="1"/>
    <col min="1542" max="1544" width="0" style="1" hidden="1" customWidth="1"/>
    <col min="1545" max="1545" width="2.42578125" style="1" customWidth="1"/>
    <col min="1546" max="1546" width="2.140625" style="1" customWidth="1"/>
    <col min="1547" max="1547" width="5" style="1" customWidth="1"/>
    <col min="1548" max="1548" width="2.5703125" style="1" customWidth="1"/>
    <col min="1549" max="1549" width="8.42578125" style="1" customWidth="1"/>
    <col min="1550" max="1550" width="6" style="1" customWidth="1"/>
    <col min="1551" max="1551" width="1.28515625" style="1" customWidth="1"/>
    <col min="1552" max="1552" width="8.28515625" style="1" customWidth="1"/>
    <col min="1553" max="1553" width="2.85546875" style="1" customWidth="1"/>
    <col min="1554" max="1554" width="3.140625" style="1" customWidth="1"/>
    <col min="1555" max="1555" width="3.85546875" style="1" customWidth="1"/>
    <col min="1556" max="1557" width="8.140625" style="1" customWidth="1"/>
    <col min="1558" max="1560" width="0" style="1" hidden="1" customWidth="1"/>
    <col min="1561" max="1561" width="6.7109375" style="1" customWidth="1"/>
    <col min="1562" max="1562" width="9" style="1" customWidth="1"/>
    <col min="1563" max="1563" width="10" style="1" customWidth="1"/>
    <col min="1564" max="1564" width="9.5703125" style="1" customWidth="1"/>
    <col min="1565" max="1565" width="8.85546875" style="1" customWidth="1"/>
    <col min="1566" max="1566" width="7.5703125" style="1" customWidth="1"/>
    <col min="1567" max="1567" width="7.140625" style="1" customWidth="1"/>
    <col min="1568" max="1569" width="9.140625" style="1" customWidth="1"/>
    <col min="1570" max="1570" width="10.42578125" style="1" customWidth="1"/>
    <col min="1571" max="1571" width="9.42578125" style="1" customWidth="1"/>
    <col min="1572" max="1785" width="9.140625" style="1"/>
    <col min="1786" max="1786" width="0.42578125" style="1" customWidth="1"/>
    <col min="1787" max="1787" width="0.85546875" style="1" customWidth="1"/>
    <col min="1788" max="1788" width="2.140625" style="1" customWidth="1"/>
    <col min="1789" max="1789" width="1.7109375" style="1" customWidth="1"/>
    <col min="1790" max="1790" width="2.42578125" style="1" customWidth="1"/>
    <col min="1791" max="1791" width="12.140625" style="1" customWidth="1"/>
    <col min="1792" max="1792" width="2.140625" style="1" customWidth="1"/>
    <col min="1793" max="1793" width="4.42578125" style="1" customWidth="1"/>
    <col min="1794" max="1794" width="3" style="1" customWidth="1"/>
    <col min="1795" max="1795" width="2.5703125" style="1" customWidth="1"/>
    <col min="1796" max="1796" width="1" style="1" customWidth="1"/>
    <col min="1797" max="1797" width="0.85546875" style="1" customWidth="1"/>
    <col min="1798" max="1800" width="0" style="1" hidden="1" customWidth="1"/>
    <col min="1801" max="1801" width="2.42578125" style="1" customWidth="1"/>
    <col min="1802" max="1802" width="2.140625" style="1" customWidth="1"/>
    <col min="1803" max="1803" width="5" style="1" customWidth="1"/>
    <col min="1804" max="1804" width="2.5703125" style="1" customWidth="1"/>
    <col min="1805" max="1805" width="8.42578125" style="1" customWidth="1"/>
    <col min="1806" max="1806" width="6" style="1" customWidth="1"/>
    <col min="1807" max="1807" width="1.28515625" style="1" customWidth="1"/>
    <col min="1808" max="1808" width="8.28515625" style="1" customWidth="1"/>
    <col min="1809" max="1809" width="2.85546875" style="1" customWidth="1"/>
    <col min="1810" max="1810" width="3.140625" style="1" customWidth="1"/>
    <col min="1811" max="1811" width="3.85546875" style="1" customWidth="1"/>
    <col min="1812" max="1813" width="8.140625" style="1" customWidth="1"/>
    <col min="1814" max="1816" width="0" style="1" hidden="1" customWidth="1"/>
    <col min="1817" max="1817" width="6.7109375" style="1" customWidth="1"/>
    <col min="1818" max="1818" width="9" style="1" customWidth="1"/>
    <col min="1819" max="1819" width="10" style="1" customWidth="1"/>
    <col min="1820" max="1820" width="9.5703125" style="1" customWidth="1"/>
    <col min="1821" max="1821" width="8.85546875" style="1" customWidth="1"/>
    <col min="1822" max="1822" width="7.5703125" style="1" customWidth="1"/>
    <col min="1823" max="1823" width="7.140625" style="1" customWidth="1"/>
    <col min="1824" max="1825" width="9.140625" style="1" customWidth="1"/>
    <col min="1826" max="1826" width="10.42578125" style="1" customWidth="1"/>
    <col min="1827" max="1827" width="9.42578125" style="1" customWidth="1"/>
    <col min="1828" max="2041" width="9.140625" style="1"/>
    <col min="2042" max="2042" width="0.42578125" style="1" customWidth="1"/>
    <col min="2043" max="2043" width="0.85546875" style="1" customWidth="1"/>
    <col min="2044" max="2044" width="2.140625" style="1" customWidth="1"/>
    <col min="2045" max="2045" width="1.7109375" style="1" customWidth="1"/>
    <col min="2046" max="2046" width="2.42578125" style="1" customWidth="1"/>
    <col min="2047" max="2047" width="12.140625" style="1" customWidth="1"/>
    <col min="2048" max="2048" width="2.140625" style="1" customWidth="1"/>
    <col min="2049" max="2049" width="4.42578125" style="1" customWidth="1"/>
    <col min="2050" max="2050" width="3" style="1" customWidth="1"/>
    <col min="2051" max="2051" width="2.5703125" style="1" customWidth="1"/>
    <col min="2052" max="2052" width="1" style="1" customWidth="1"/>
    <col min="2053" max="2053" width="0.85546875" style="1" customWidth="1"/>
    <col min="2054" max="2056" width="0" style="1" hidden="1" customWidth="1"/>
    <col min="2057" max="2057" width="2.42578125" style="1" customWidth="1"/>
    <col min="2058" max="2058" width="2.140625" style="1" customWidth="1"/>
    <col min="2059" max="2059" width="5" style="1" customWidth="1"/>
    <col min="2060" max="2060" width="2.5703125" style="1" customWidth="1"/>
    <col min="2061" max="2061" width="8.42578125" style="1" customWidth="1"/>
    <col min="2062" max="2062" width="6" style="1" customWidth="1"/>
    <col min="2063" max="2063" width="1.28515625" style="1" customWidth="1"/>
    <col min="2064" max="2064" width="8.28515625" style="1" customWidth="1"/>
    <col min="2065" max="2065" width="2.85546875" style="1" customWidth="1"/>
    <col min="2066" max="2066" width="3.140625" style="1" customWidth="1"/>
    <col min="2067" max="2067" width="3.85546875" style="1" customWidth="1"/>
    <col min="2068" max="2069" width="8.140625" style="1" customWidth="1"/>
    <col min="2070" max="2072" width="0" style="1" hidden="1" customWidth="1"/>
    <col min="2073" max="2073" width="6.7109375" style="1" customWidth="1"/>
    <col min="2074" max="2074" width="9" style="1" customWidth="1"/>
    <col min="2075" max="2075" width="10" style="1" customWidth="1"/>
    <col min="2076" max="2076" width="9.5703125" style="1" customWidth="1"/>
    <col min="2077" max="2077" width="8.85546875" style="1" customWidth="1"/>
    <col min="2078" max="2078" width="7.5703125" style="1" customWidth="1"/>
    <col min="2079" max="2079" width="7.140625" style="1" customWidth="1"/>
    <col min="2080" max="2081" width="9.140625" style="1" customWidth="1"/>
    <col min="2082" max="2082" width="10.42578125" style="1" customWidth="1"/>
    <col min="2083" max="2083" width="9.42578125" style="1" customWidth="1"/>
    <col min="2084" max="2297" width="9.140625" style="1"/>
    <col min="2298" max="2298" width="0.42578125" style="1" customWidth="1"/>
    <col min="2299" max="2299" width="0.85546875" style="1" customWidth="1"/>
    <col min="2300" max="2300" width="2.140625" style="1" customWidth="1"/>
    <col min="2301" max="2301" width="1.7109375" style="1" customWidth="1"/>
    <col min="2302" max="2302" width="2.42578125" style="1" customWidth="1"/>
    <col min="2303" max="2303" width="12.140625" style="1" customWidth="1"/>
    <col min="2304" max="2304" width="2.140625" style="1" customWidth="1"/>
    <col min="2305" max="2305" width="4.42578125" style="1" customWidth="1"/>
    <col min="2306" max="2306" width="3" style="1" customWidth="1"/>
    <col min="2307" max="2307" width="2.5703125" style="1" customWidth="1"/>
    <col min="2308" max="2308" width="1" style="1" customWidth="1"/>
    <col min="2309" max="2309" width="0.85546875" style="1" customWidth="1"/>
    <col min="2310" max="2312" width="0" style="1" hidden="1" customWidth="1"/>
    <col min="2313" max="2313" width="2.42578125" style="1" customWidth="1"/>
    <col min="2314" max="2314" width="2.140625" style="1" customWidth="1"/>
    <col min="2315" max="2315" width="5" style="1" customWidth="1"/>
    <col min="2316" max="2316" width="2.5703125" style="1" customWidth="1"/>
    <col min="2317" max="2317" width="8.42578125" style="1" customWidth="1"/>
    <col min="2318" max="2318" width="6" style="1" customWidth="1"/>
    <col min="2319" max="2319" width="1.28515625" style="1" customWidth="1"/>
    <col min="2320" max="2320" width="8.28515625" style="1" customWidth="1"/>
    <col min="2321" max="2321" width="2.85546875" style="1" customWidth="1"/>
    <col min="2322" max="2322" width="3.140625" style="1" customWidth="1"/>
    <col min="2323" max="2323" width="3.85546875" style="1" customWidth="1"/>
    <col min="2324" max="2325" width="8.140625" style="1" customWidth="1"/>
    <col min="2326" max="2328" width="0" style="1" hidden="1" customWidth="1"/>
    <col min="2329" max="2329" width="6.7109375" style="1" customWidth="1"/>
    <col min="2330" max="2330" width="9" style="1" customWidth="1"/>
    <col min="2331" max="2331" width="10" style="1" customWidth="1"/>
    <col min="2332" max="2332" width="9.5703125" style="1" customWidth="1"/>
    <col min="2333" max="2333" width="8.85546875" style="1" customWidth="1"/>
    <col min="2334" max="2334" width="7.5703125" style="1" customWidth="1"/>
    <col min="2335" max="2335" width="7.140625" style="1" customWidth="1"/>
    <col min="2336" max="2337" width="9.140625" style="1" customWidth="1"/>
    <col min="2338" max="2338" width="10.42578125" style="1" customWidth="1"/>
    <col min="2339" max="2339" width="9.42578125" style="1" customWidth="1"/>
    <col min="2340" max="2553" width="9.140625" style="1"/>
    <col min="2554" max="2554" width="0.42578125" style="1" customWidth="1"/>
    <col min="2555" max="2555" width="0.85546875" style="1" customWidth="1"/>
    <col min="2556" max="2556" width="2.140625" style="1" customWidth="1"/>
    <col min="2557" max="2557" width="1.7109375" style="1" customWidth="1"/>
    <col min="2558" max="2558" width="2.42578125" style="1" customWidth="1"/>
    <col min="2559" max="2559" width="12.140625" style="1" customWidth="1"/>
    <col min="2560" max="2560" width="2.140625" style="1" customWidth="1"/>
    <col min="2561" max="2561" width="4.42578125" style="1" customWidth="1"/>
    <col min="2562" max="2562" width="3" style="1" customWidth="1"/>
    <col min="2563" max="2563" width="2.5703125" style="1" customWidth="1"/>
    <col min="2564" max="2564" width="1" style="1" customWidth="1"/>
    <col min="2565" max="2565" width="0.85546875" style="1" customWidth="1"/>
    <col min="2566" max="2568" width="0" style="1" hidden="1" customWidth="1"/>
    <col min="2569" max="2569" width="2.42578125" style="1" customWidth="1"/>
    <col min="2570" max="2570" width="2.140625" style="1" customWidth="1"/>
    <col min="2571" max="2571" width="5" style="1" customWidth="1"/>
    <col min="2572" max="2572" width="2.5703125" style="1" customWidth="1"/>
    <col min="2573" max="2573" width="8.42578125" style="1" customWidth="1"/>
    <col min="2574" max="2574" width="6" style="1" customWidth="1"/>
    <col min="2575" max="2575" width="1.28515625" style="1" customWidth="1"/>
    <col min="2576" max="2576" width="8.28515625" style="1" customWidth="1"/>
    <col min="2577" max="2577" width="2.85546875" style="1" customWidth="1"/>
    <col min="2578" max="2578" width="3.140625" style="1" customWidth="1"/>
    <col min="2579" max="2579" width="3.85546875" style="1" customWidth="1"/>
    <col min="2580" max="2581" width="8.140625" style="1" customWidth="1"/>
    <col min="2582" max="2584" width="0" style="1" hidden="1" customWidth="1"/>
    <col min="2585" max="2585" width="6.7109375" style="1" customWidth="1"/>
    <col min="2586" max="2586" width="9" style="1" customWidth="1"/>
    <col min="2587" max="2587" width="10" style="1" customWidth="1"/>
    <col min="2588" max="2588" width="9.5703125" style="1" customWidth="1"/>
    <col min="2589" max="2589" width="8.85546875" style="1" customWidth="1"/>
    <col min="2590" max="2590" width="7.5703125" style="1" customWidth="1"/>
    <col min="2591" max="2591" width="7.140625" style="1" customWidth="1"/>
    <col min="2592" max="2593" width="9.140625" style="1" customWidth="1"/>
    <col min="2594" max="2594" width="10.42578125" style="1" customWidth="1"/>
    <col min="2595" max="2595" width="9.42578125" style="1" customWidth="1"/>
    <col min="2596" max="2809" width="9.140625" style="1"/>
    <col min="2810" max="2810" width="0.42578125" style="1" customWidth="1"/>
    <col min="2811" max="2811" width="0.85546875" style="1" customWidth="1"/>
    <col min="2812" max="2812" width="2.140625" style="1" customWidth="1"/>
    <col min="2813" max="2813" width="1.7109375" style="1" customWidth="1"/>
    <col min="2814" max="2814" width="2.42578125" style="1" customWidth="1"/>
    <col min="2815" max="2815" width="12.140625" style="1" customWidth="1"/>
    <col min="2816" max="2816" width="2.140625" style="1" customWidth="1"/>
    <col min="2817" max="2817" width="4.42578125" style="1" customWidth="1"/>
    <col min="2818" max="2818" width="3" style="1" customWidth="1"/>
    <col min="2819" max="2819" width="2.5703125" style="1" customWidth="1"/>
    <col min="2820" max="2820" width="1" style="1" customWidth="1"/>
    <col min="2821" max="2821" width="0.85546875" style="1" customWidth="1"/>
    <col min="2822" max="2824" width="0" style="1" hidden="1" customWidth="1"/>
    <col min="2825" max="2825" width="2.42578125" style="1" customWidth="1"/>
    <col min="2826" max="2826" width="2.140625" style="1" customWidth="1"/>
    <col min="2827" max="2827" width="5" style="1" customWidth="1"/>
    <col min="2828" max="2828" width="2.5703125" style="1" customWidth="1"/>
    <col min="2829" max="2829" width="8.42578125" style="1" customWidth="1"/>
    <col min="2830" max="2830" width="6" style="1" customWidth="1"/>
    <col min="2831" max="2831" width="1.28515625" style="1" customWidth="1"/>
    <col min="2832" max="2832" width="8.28515625" style="1" customWidth="1"/>
    <col min="2833" max="2833" width="2.85546875" style="1" customWidth="1"/>
    <col min="2834" max="2834" width="3.140625" style="1" customWidth="1"/>
    <col min="2835" max="2835" width="3.85546875" style="1" customWidth="1"/>
    <col min="2836" max="2837" width="8.140625" style="1" customWidth="1"/>
    <col min="2838" max="2840" width="0" style="1" hidden="1" customWidth="1"/>
    <col min="2841" max="2841" width="6.7109375" style="1" customWidth="1"/>
    <col min="2842" max="2842" width="9" style="1" customWidth="1"/>
    <col min="2843" max="2843" width="10" style="1" customWidth="1"/>
    <col min="2844" max="2844" width="9.5703125" style="1" customWidth="1"/>
    <col min="2845" max="2845" width="8.85546875" style="1" customWidth="1"/>
    <col min="2846" max="2846" width="7.5703125" style="1" customWidth="1"/>
    <col min="2847" max="2847" width="7.140625" style="1" customWidth="1"/>
    <col min="2848" max="2849" width="9.140625" style="1" customWidth="1"/>
    <col min="2850" max="2850" width="10.42578125" style="1" customWidth="1"/>
    <col min="2851" max="2851" width="9.42578125" style="1" customWidth="1"/>
    <col min="2852" max="3065" width="9.140625" style="1"/>
    <col min="3066" max="3066" width="0.42578125" style="1" customWidth="1"/>
    <col min="3067" max="3067" width="0.85546875" style="1" customWidth="1"/>
    <col min="3068" max="3068" width="2.140625" style="1" customWidth="1"/>
    <col min="3069" max="3069" width="1.7109375" style="1" customWidth="1"/>
    <col min="3070" max="3070" width="2.42578125" style="1" customWidth="1"/>
    <col min="3071" max="3071" width="12.140625" style="1" customWidth="1"/>
    <col min="3072" max="3072" width="2.140625" style="1" customWidth="1"/>
    <col min="3073" max="3073" width="4.42578125" style="1" customWidth="1"/>
    <col min="3074" max="3074" width="3" style="1" customWidth="1"/>
    <col min="3075" max="3075" width="2.5703125" style="1" customWidth="1"/>
    <col min="3076" max="3076" width="1" style="1" customWidth="1"/>
    <col min="3077" max="3077" width="0.85546875" style="1" customWidth="1"/>
    <col min="3078" max="3080" width="0" style="1" hidden="1" customWidth="1"/>
    <col min="3081" max="3081" width="2.42578125" style="1" customWidth="1"/>
    <col min="3082" max="3082" width="2.140625" style="1" customWidth="1"/>
    <col min="3083" max="3083" width="5" style="1" customWidth="1"/>
    <col min="3084" max="3084" width="2.5703125" style="1" customWidth="1"/>
    <col min="3085" max="3085" width="8.42578125" style="1" customWidth="1"/>
    <col min="3086" max="3086" width="6" style="1" customWidth="1"/>
    <col min="3087" max="3087" width="1.28515625" style="1" customWidth="1"/>
    <col min="3088" max="3088" width="8.28515625" style="1" customWidth="1"/>
    <col min="3089" max="3089" width="2.85546875" style="1" customWidth="1"/>
    <col min="3090" max="3090" width="3.140625" style="1" customWidth="1"/>
    <col min="3091" max="3091" width="3.85546875" style="1" customWidth="1"/>
    <col min="3092" max="3093" width="8.140625" style="1" customWidth="1"/>
    <col min="3094" max="3096" width="0" style="1" hidden="1" customWidth="1"/>
    <col min="3097" max="3097" width="6.7109375" style="1" customWidth="1"/>
    <col min="3098" max="3098" width="9" style="1" customWidth="1"/>
    <col min="3099" max="3099" width="10" style="1" customWidth="1"/>
    <col min="3100" max="3100" width="9.5703125" style="1" customWidth="1"/>
    <col min="3101" max="3101" width="8.85546875" style="1" customWidth="1"/>
    <col min="3102" max="3102" width="7.5703125" style="1" customWidth="1"/>
    <col min="3103" max="3103" width="7.140625" style="1" customWidth="1"/>
    <col min="3104" max="3105" width="9.140625" style="1" customWidth="1"/>
    <col min="3106" max="3106" width="10.42578125" style="1" customWidth="1"/>
    <col min="3107" max="3107" width="9.42578125" style="1" customWidth="1"/>
    <col min="3108" max="3321" width="9.140625" style="1"/>
    <col min="3322" max="3322" width="0.42578125" style="1" customWidth="1"/>
    <col min="3323" max="3323" width="0.85546875" style="1" customWidth="1"/>
    <col min="3324" max="3324" width="2.140625" style="1" customWidth="1"/>
    <col min="3325" max="3325" width="1.7109375" style="1" customWidth="1"/>
    <col min="3326" max="3326" width="2.42578125" style="1" customWidth="1"/>
    <col min="3327" max="3327" width="12.140625" style="1" customWidth="1"/>
    <col min="3328" max="3328" width="2.140625" style="1" customWidth="1"/>
    <col min="3329" max="3329" width="4.42578125" style="1" customWidth="1"/>
    <col min="3330" max="3330" width="3" style="1" customWidth="1"/>
    <col min="3331" max="3331" width="2.5703125" style="1" customWidth="1"/>
    <col min="3332" max="3332" width="1" style="1" customWidth="1"/>
    <col min="3333" max="3333" width="0.85546875" style="1" customWidth="1"/>
    <col min="3334" max="3336" width="0" style="1" hidden="1" customWidth="1"/>
    <col min="3337" max="3337" width="2.42578125" style="1" customWidth="1"/>
    <col min="3338" max="3338" width="2.140625" style="1" customWidth="1"/>
    <col min="3339" max="3339" width="5" style="1" customWidth="1"/>
    <col min="3340" max="3340" width="2.5703125" style="1" customWidth="1"/>
    <col min="3341" max="3341" width="8.42578125" style="1" customWidth="1"/>
    <col min="3342" max="3342" width="6" style="1" customWidth="1"/>
    <col min="3343" max="3343" width="1.28515625" style="1" customWidth="1"/>
    <col min="3344" max="3344" width="8.28515625" style="1" customWidth="1"/>
    <col min="3345" max="3345" width="2.85546875" style="1" customWidth="1"/>
    <col min="3346" max="3346" width="3.140625" style="1" customWidth="1"/>
    <col min="3347" max="3347" width="3.85546875" style="1" customWidth="1"/>
    <col min="3348" max="3349" width="8.140625" style="1" customWidth="1"/>
    <col min="3350" max="3352" width="0" style="1" hidden="1" customWidth="1"/>
    <col min="3353" max="3353" width="6.7109375" style="1" customWidth="1"/>
    <col min="3354" max="3354" width="9" style="1" customWidth="1"/>
    <col min="3355" max="3355" width="10" style="1" customWidth="1"/>
    <col min="3356" max="3356" width="9.5703125" style="1" customWidth="1"/>
    <col min="3357" max="3357" width="8.85546875" style="1" customWidth="1"/>
    <col min="3358" max="3358" width="7.5703125" style="1" customWidth="1"/>
    <col min="3359" max="3359" width="7.140625" style="1" customWidth="1"/>
    <col min="3360" max="3361" width="9.140625" style="1" customWidth="1"/>
    <col min="3362" max="3362" width="10.42578125" style="1" customWidth="1"/>
    <col min="3363" max="3363" width="9.42578125" style="1" customWidth="1"/>
    <col min="3364" max="3577" width="9.140625" style="1"/>
    <col min="3578" max="3578" width="0.42578125" style="1" customWidth="1"/>
    <col min="3579" max="3579" width="0.85546875" style="1" customWidth="1"/>
    <col min="3580" max="3580" width="2.140625" style="1" customWidth="1"/>
    <col min="3581" max="3581" width="1.7109375" style="1" customWidth="1"/>
    <col min="3582" max="3582" width="2.42578125" style="1" customWidth="1"/>
    <col min="3583" max="3583" width="12.140625" style="1" customWidth="1"/>
    <col min="3584" max="3584" width="2.140625" style="1" customWidth="1"/>
    <col min="3585" max="3585" width="4.42578125" style="1" customWidth="1"/>
    <col min="3586" max="3586" width="3" style="1" customWidth="1"/>
    <col min="3587" max="3587" width="2.5703125" style="1" customWidth="1"/>
    <col min="3588" max="3588" width="1" style="1" customWidth="1"/>
    <col min="3589" max="3589" width="0.85546875" style="1" customWidth="1"/>
    <col min="3590" max="3592" width="0" style="1" hidden="1" customWidth="1"/>
    <col min="3593" max="3593" width="2.42578125" style="1" customWidth="1"/>
    <col min="3594" max="3594" width="2.140625" style="1" customWidth="1"/>
    <col min="3595" max="3595" width="5" style="1" customWidth="1"/>
    <col min="3596" max="3596" width="2.5703125" style="1" customWidth="1"/>
    <col min="3597" max="3597" width="8.42578125" style="1" customWidth="1"/>
    <col min="3598" max="3598" width="6" style="1" customWidth="1"/>
    <col min="3599" max="3599" width="1.28515625" style="1" customWidth="1"/>
    <col min="3600" max="3600" width="8.28515625" style="1" customWidth="1"/>
    <col min="3601" max="3601" width="2.85546875" style="1" customWidth="1"/>
    <col min="3602" max="3602" width="3.140625" style="1" customWidth="1"/>
    <col min="3603" max="3603" width="3.85546875" style="1" customWidth="1"/>
    <col min="3604" max="3605" width="8.140625" style="1" customWidth="1"/>
    <col min="3606" max="3608" width="0" style="1" hidden="1" customWidth="1"/>
    <col min="3609" max="3609" width="6.7109375" style="1" customWidth="1"/>
    <col min="3610" max="3610" width="9" style="1" customWidth="1"/>
    <col min="3611" max="3611" width="10" style="1" customWidth="1"/>
    <col min="3612" max="3612" width="9.5703125" style="1" customWidth="1"/>
    <col min="3613" max="3613" width="8.85546875" style="1" customWidth="1"/>
    <col min="3614" max="3614" width="7.5703125" style="1" customWidth="1"/>
    <col min="3615" max="3615" width="7.140625" style="1" customWidth="1"/>
    <col min="3616" max="3617" width="9.140625" style="1" customWidth="1"/>
    <col min="3618" max="3618" width="10.42578125" style="1" customWidth="1"/>
    <col min="3619" max="3619" width="9.42578125" style="1" customWidth="1"/>
    <col min="3620" max="3833" width="9.140625" style="1"/>
    <col min="3834" max="3834" width="0.42578125" style="1" customWidth="1"/>
    <col min="3835" max="3835" width="0.85546875" style="1" customWidth="1"/>
    <col min="3836" max="3836" width="2.140625" style="1" customWidth="1"/>
    <col min="3837" max="3837" width="1.7109375" style="1" customWidth="1"/>
    <col min="3838" max="3838" width="2.42578125" style="1" customWidth="1"/>
    <col min="3839" max="3839" width="12.140625" style="1" customWidth="1"/>
    <col min="3840" max="3840" width="2.140625" style="1" customWidth="1"/>
    <col min="3841" max="3841" width="4.42578125" style="1" customWidth="1"/>
    <col min="3842" max="3842" width="3" style="1" customWidth="1"/>
    <col min="3843" max="3843" width="2.5703125" style="1" customWidth="1"/>
    <col min="3844" max="3844" width="1" style="1" customWidth="1"/>
    <col min="3845" max="3845" width="0.85546875" style="1" customWidth="1"/>
    <col min="3846" max="3848" width="0" style="1" hidden="1" customWidth="1"/>
    <col min="3849" max="3849" width="2.42578125" style="1" customWidth="1"/>
    <col min="3850" max="3850" width="2.140625" style="1" customWidth="1"/>
    <col min="3851" max="3851" width="5" style="1" customWidth="1"/>
    <col min="3852" max="3852" width="2.5703125" style="1" customWidth="1"/>
    <col min="3853" max="3853" width="8.42578125" style="1" customWidth="1"/>
    <col min="3854" max="3854" width="6" style="1" customWidth="1"/>
    <col min="3855" max="3855" width="1.28515625" style="1" customWidth="1"/>
    <col min="3856" max="3856" width="8.28515625" style="1" customWidth="1"/>
    <col min="3857" max="3857" width="2.85546875" style="1" customWidth="1"/>
    <col min="3858" max="3858" width="3.140625" style="1" customWidth="1"/>
    <col min="3859" max="3859" width="3.85546875" style="1" customWidth="1"/>
    <col min="3860" max="3861" width="8.140625" style="1" customWidth="1"/>
    <col min="3862" max="3864" width="0" style="1" hidden="1" customWidth="1"/>
    <col min="3865" max="3865" width="6.7109375" style="1" customWidth="1"/>
    <col min="3866" max="3866" width="9" style="1" customWidth="1"/>
    <col min="3867" max="3867" width="10" style="1" customWidth="1"/>
    <col min="3868" max="3868" width="9.5703125" style="1" customWidth="1"/>
    <col min="3869" max="3869" width="8.85546875" style="1" customWidth="1"/>
    <col min="3870" max="3870" width="7.5703125" style="1" customWidth="1"/>
    <col min="3871" max="3871" width="7.140625" style="1" customWidth="1"/>
    <col min="3872" max="3873" width="9.140625" style="1" customWidth="1"/>
    <col min="3874" max="3874" width="10.42578125" style="1" customWidth="1"/>
    <col min="3875" max="3875" width="9.42578125" style="1" customWidth="1"/>
    <col min="3876" max="4089" width="9.140625" style="1"/>
    <col min="4090" max="4090" width="0.42578125" style="1" customWidth="1"/>
    <col min="4091" max="4091" width="0.85546875" style="1" customWidth="1"/>
    <col min="4092" max="4092" width="2.140625" style="1" customWidth="1"/>
    <col min="4093" max="4093" width="1.7109375" style="1" customWidth="1"/>
    <col min="4094" max="4094" width="2.42578125" style="1" customWidth="1"/>
    <col min="4095" max="4095" width="12.140625" style="1" customWidth="1"/>
    <col min="4096" max="4096" width="2.140625" style="1" customWidth="1"/>
    <col min="4097" max="4097" width="4.42578125" style="1" customWidth="1"/>
    <col min="4098" max="4098" width="3" style="1" customWidth="1"/>
    <col min="4099" max="4099" width="2.5703125" style="1" customWidth="1"/>
    <col min="4100" max="4100" width="1" style="1" customWidth="1"/>
    <col min="4101" max="4101" width="0.85546875" style="1" customWidth="1"/>
    <col min="4102" max="4104" width="0" style="1" hidden="1" customWidth="1"/>
    <col min="4105" max="4105" width="2.42578125" style="1" customWidth="1"/>
    <col min="4106" max="4106" width="2.140625" style="1" customWidth="1"/>
    <col min="4107" max="4107" width="5" style="1" customWidth="1"/>
    <col min="4108" max="4108" width="2.5703125" style="1" customWidth="1"/>
    <col min="4109" max="4109" width="8.42578125" style="1" customWidth="1"/>
    <col min="4110" max="4110" width="6" style="1" customWidth="1"/>
    <col min="4111" max="4111" width="1.28515625" style="1" customWidth="1"/>
    <col min="4112" max="4112" width="8.28515625" style="1" customWidth="1"/>
    <col min="4113" max="4113" width="2.85546875" style="1" customWidth="1"/>
    <col min="4114" max="4114" width="3.140625" style="1" customWidth="1"/>
    <col min="4115" max="4115" width="3.85546875" style="1" customWidth="1"/>
    <col min="4116" max="4117" width="8.140625" style="1" customWidth="1"/>
    <col min="4118" max="4120" width="0" style="1" hidden="1" customWidth="1"/>
    <col min="4121" max="4121" width="6.7109375" style="1" customWidth="1"/>
    <col min="4122" max="4122" width="9" style="1" customWidth="1"/>
    <col min="4123" max="4123" width="10" style="1" customWidth="1"/>
    <col min="4124" max="4124" width="9.5703125" style="1" customWidth="1"/>
    <col min="4125" max="4125" width="8.85546875" style="1" customWidth="1"/>
    <col min="4126" max="4126" width="7.5703125" style="1" customWidth="1"/>
    <col min="4127" max="4127" width="7.140625" style="1" customWidth="1"/>
    <col min="4128" max="4129" width="9.140625" style="1" customWidth="1"/>
    <col min="4130" max="4130" width="10.42578125" style="1" customWidth="1"/>
    <col min="4131" max="4131" width="9.42578125" style="1" customWidth="1"/>
    <col min="4132" max="4345" width="9.140625" style="1"/>
    <col min="4346" max="4346" width="0.42578125" style="1" customWidth="1"/>
    <col min="4347" max="4347" width="0.85546875" style="1" customWidth="1"/>
    <col min="4348" max="4348" width="2.140625" style="1" customWidth="1"/>
    <col min="4349" max="4349" width="1.7109375" style="1" customWidth="1"/>
    <col min="4350" max="4350" width="2.42578125" style="1" customWidth="1"/>
    <col min="4351" max="4351" width="12.140625" style="1" customWidth="1"/>
    <col min="4352" max="4352" width="2.140625" style="1" customWidth="1"/>
    <col min="4353" max="4353" width="4.42578125" style="1" customWidth="1"/>
    <col min="4354" max="4354" width="3" style="1" customWidth="1"/>
    <col min="4355" max="4355" width="2.5703125" style="1" customWidth="1"/>
    <col min="4356" max="4356" width="1" style="1" customWidth="1"/>
    <col min="4357" max="4357" width="0.85546875" style="1" customWidth="1"/>
    <col min="4358" max="4360" width="0" style="1" hidden="1" customWidth="1"/>
    <col min="4361" max="4361" width="2.42578125" style="1" customWidth="1"/>
    <col min="4362" max="4362" width="2.140625" style="1" customWidth="1"/>
    <col min="4363" max="4363" width="5" style="1" customWidth="1"/>
    <col min="4364" max="4364" width="2.5703125" style="1" customWidth="1"/>
    <col min="4365" max="4365" width="8.42578125" style="1" customWidth="1"/>
    <col min="4366" max="4366" width="6" style="1" customWidth="1"/>
    <col min="4367" max="4367" width="1.28515625" style="1" customWidth="1"/>
    <col min="4368" max="4368" width="8.28515625" style="1" customWidth="1"/>
    <col min="4369" max="4369" width="2.85546875" style="1" customWidth="1"/>
    <col min="4370" max="4370" width="3.140625" style="1" customWidth="1"/>
    <col min="4371" max="4371" width="3.85546875" style="1" customWidth="1"/>
    <col min="4372" max="4373" width="8.140625" style="1" customWidth="1"/>
    <col min="4374" max="4376" width="0" style="1" hidden="1" customWidth="1"/>
    <col min="4377" max="4377" width="6.7109375" style="1" customWidth="1"/>
    <col min="4378" max="4378" width="9" style="1" customWidth="1"/>
    <col min="4379" max="4379" width="10" style="1" customWidth="1"/>
    <col min="4380" max="4380" width="9.5703125" style="1" customWidth="1"/>
    <col min="4381" max="4381" width="8.85546875" style="1" customWidth="1"/>
    <col min="4382" max="4382" width="7.5703125" style="1" customWidth="1"/>
    <col min="4383" max="4383" width="7.140625" style="1" customWidth="1"/>
    <col min="4384" max="4385" width="9.140625" style="1" customWidth="1"/>
    <col min="4386" max="4386" width="10.42578125" style="1" customWidth="1"/>
    <col min="4387" max="4387" width="9.42578125" style="1" customWidth="1"/>
    <col min="4388" max="4601" width="9.140625" style="1"/>
    <col min="4602" max="4602" width="0.42578125" style="1" customWidth="1"/>
    <col min="4603" max="4603" width="0.85546875" style="1" customWidth="1"/>
    <col min="4604" max="4604" width="2.140625" style="1" customWidth="1"/>
    <col min="4605" max="4605" width="1.7109375" style="1" customWidth="1"/>
    <col min="4606" max="4606" width="2.42578125" style="1" customWidth="1"/>
    <col min="4607" max="4607" width="12.140625" style="1" customWidth="1"/>
    <col min="4608" max="4608" width="2.140625" style="1" customWidth="1"/>
    <col min="4609" max="4609" width="4.42578125" style="1" customWidth="1"/>
    <col min="4610" max="4610" width="3" style="1" customWidth="1"/>
    <col min="4611" max="4611" width="2.5703125" style="1" customWidth="1"/>
    <col min="4612" max="4612" width="1" style="1" customWidth="1"/>
    <col min="4613" max="4613" width="0.85546875" style="1" customWidth="1"/>
    <col min="4614" max="4616" width="0" style="1" hidden="1" customWidth="1"/>
    <col min="4617" max="4617" width="2.42578125" style="1" customWidth="1"/>
    <col min="4618" max="4618" width="2.140625" style="1" customWidth="1"/>
    <col min="4619" max="4619" width="5" style="1" customWidth="1"/>
    <col min="4620" max="4620" width="2.5703125" style="1" customWidth="1"/>
    <col min="4621" max="4621" width="8.42578125" style="1" customWidth="1"/>
    <col min="4622" max="4622" width="6" style="1" customWidth="1"/>
    <col min="4623" max="4623" width="1.28515625" style="1" customWidth="1"/>
    <col min="4624" max="4624" width="8.28515625" style="1" customWidth="1"/>
    <col min="4625" max="4625" width="2.85546875" style="1" customWidth="1"/>
    <col min="4626" max="4626" width="3.140625" style="1" customWidth="1"/>
    <col min="4627" max="4627" width="3.85546875" style="1" customWidth="1"/>
    <col min="4628" max="4629" width="8.140625" style="1" customWidth="1"/>
    <col min="4630" max="4632" width="0" style="1" hidden="1" customWidth="1"/>
    <col min="4633" max="4633" width="6.7109375" style="1" customWidth="1"/>
    <col min="4634" max="4634" width="9" style="1" customWidth="1"/>
    <col min="4635" max="4635" width="10" style="1" customWidth="1"/>
    <col min="4636" max="4636" width="9.5703125" style="1" customWidth="1"/>
    <col min="4637" max="4637" width="8.85546875" style="1" customWidth="1"/>
    <col min="4638" max="4638" width="7.5703125" style="1" customWidth="1"/>
    <col min="4639" max="4639" width="7.140625" style="1" customWidth="1"/>
    <col min="4640" max="4641" width="9.140625" style="1" customWidth="1"/>
    <col min="4642" max="4642" width="10.42578125" style="1" customWidth="1"/>
    <col min="4643" max="4643" width="9.42578125" style="1" customWidth="1"/>
    <col min="4644" max="4857" width="9.140625" style="1"/>
    <col min="4858" max="4858" width="0.42578125" style="1" customWidth="1"/>
    <col min="4859" max="4859" width="0.85546875" style="1" customWidth="1"/>
    <col min="4860" max="4860" width="2.140625" style="1" customWidth="1"/>
    <col min="4861" max="4861" width="1.7109375" style="1" customWidth="1"/>
    <col min="4862" max="4862" width="2.42578125" style="1" customWidth="1"/>
    <col min="4863" max="4863" width="12.140625" style="1" customWidth="1"/>
    <col min="4864" max="4864" width="2.140625" style="1" customWidth="1"/>
    <col min="4865" max="4865" width="4.42578125" style="1" customWidth="1"/>
    <col min="4866" max="4866" width="3" style="1" customWidth="1"/>
    <col min="4867" max="4867" width="2.5703125" style="1" customWidth="1"/>
    <col min="4868" max="4868" width="1" style="1" customWidth="1"/>
    <col min="4869" max="4869" width="0.85546875" style="1" customWidth="1"/>
    <col min="4870" max="4872" width="0" style="1" hidden="1" customWidth="1"/>
    <col min="4873" max="4873" width="2.42578125" style="1" customWidth="1"/>
    <col min="4874" max="4874" width="2.140625" style="1" customWidth="1"/>
    <col min="4875" max="4875" width="5" style="1" customWidth="1"/>
    <col min="4876" max="4876" width="2.5703125" style="1" customWidth="1"/>
    <col min="4877" max="4877" width="8.42578125" style="1" customWidth="1"/>
    <col min="4878" max="4878" width="6" style="1" customWidth="1"/>
    <col min="4879" max="4879" width="1.28515625" style="1" customWidth="1"/>
    <col min="4880" max="4880" width="8.28515625" style="1" customWidth="1"/>
    <col min="4881" max="4881" width="2.85546875" style="1" customWidth="1"/>
    <col min="4882" max="4882" width="3.140625" style="1" customWidth="1"/>
    <col min="4883" max="4883" width="3.85546875" style="1" customWidth="1"/>
    <col min="4884" max="4885" width="8.140625" style="1" customWidth="1"/>
    <col min="4886" max="4888" width="0" style="1" hidden="1" customWidth="1"/>
    <col min="4889" max="4889" width="6.7109375" style="1" customWidth="1"/>
    <col min="4890" max="4890" width="9" style="1" customWidth="1"/>
    <col min="4891" max="4891" width="10" style="1" customWidth="1"/>
    <col min="4892" max="4892" width="9.5703125" style="1" customWidth="1"/>
    <col min="4893" max="4893" width="8.85546875" style="1" customWidth="1"/>
    <col min="4894" max="4894" width="7.5703125" style="1" customWidth="1"/>
    <col min="4895" max="4895" width="7.140625" style="1" customWidth="1"/>
    <col min="4896" max="4897" width="9.140625" style="1" customWidth="1"/>
    <col min="4898" max="4898" width="10.42578125" style="1" customWidth="1"/>
    <col min="4899" max="4899" width="9.42578125" style="1" customWidth="1"/>
    <col min="4900" max="5113" width="9.140625" style="1"/>
    <col min="5114" max="5114" width="0.42578125" style="1" customWidth="1"/>
    <col min="5115" max="5115" width="0.85546875" style="1" customWidth="1"/>
    <col min="5116" max="5116" width="2.140625" style="1" customWidth="1"/>
    <col min="5117" max="5117" width="1.7109375" style="1" customWidth="1"/>
    <col min="5118" max="5118" width="2.42578125" style="1" customWidth="1"/>
    <col min="5119" max="5119" width="12.140625" style="1" customWidth="1"/>
    <col min="5120" max="5120" width="2.140625" style="1" customWidth="1"/>
    <col min="5121" max="5121" width="4.42578125" style="1" customWidth="1"/>
    <col min="5122" max="5122" width="3" style="1" customWidth="1"/>
    <col min="5123" max="5123" width="2.5703125" style="1" customWidth="1"/>
    <col min="5124" max="5124" width="1" style="1" customWidth="1"/>
    <col min="5125" max="5125" width="0.85546875" style="1" customWidth="1"/>
    <col min="5126" max="5128" width="0" style="1" hidden="1" customWidth="1"/>
    <col min="5129" max="5129" width="2.42578125" style="1" customWidth="1"/>
    <col min="5130" max="5130" width="2.140625" style="1" customWidth="1"/>
    <col min="5131" max="5131" width="5" style="1" customWidth="1"/>
    <col min="5132" max="5132" width="2.5703125" style="1" customWidth="1"/>
    <col min="5133" max="5133" width="8.42578125" style="1" customWidth="1"/>
    <col min="5134" max="5134" width="6" style="1" customWidth="1"/>
    <col min="5135" max="5135" width="1.28515625" style="1" customWidth="1"/>
    <col min="5136" max="5136" width="8.28515625" style="1" customWidth="1"/>
    <col min="5137" max="5137" width="2.85546875" style="1" customWidth="1"/>
    <col min="5138" max="5138" width="3.140625" style="1" customWidth="1"/>
    <col min="5139" max="5139" width="3.85546875" style="1" customWidth="1"/>
    <col min="5140" max="5141" width="8.140625" style="1" customWidth="1"/>
    <col min="5142" max="5144" width="0" style="1" hidden="1" customWidth="1"/>
    <col min="5145" max="5145" width="6.7109375" style="1" customWidth="1"/>
    <col min="5146" max="5146" width="9" style="1" customWidth="1"/>
    <col min="5147" max="5147" width="10" style="1" customWidth="1"/>
    <col min="5148" max="5148" width="9.5703125" style="1" customWidth="1"/>
    <col min="5149" max="5149" width="8.85546875" style="1" customWidth="1"/>
    <col min="5150" max="5150" width="7.5703125" style="1" customWidth="1"/>
    <col min="5151" max="5151" width="7.140625" style="1" customWidth="1"/>
    <col min="5152" max="5153" width="9.140625" style="1" customWidth="1"/>
    <col min="5154" max="5154" width="10.42578125" style="1" customWidth="1"/>
    <col min="5155" max="5155" width="9.42578125" style="1" customWidth="1"/>
    <col min="5156" max="5369" width="9.140625" style="1"/>
    <col min="5370" max="5370" width="0.42578125" style="1" customWidth="1"/>
    <col min="5371" max="5371" width="0.85546875" style="1" customWidth="1"/>
    <col min="5372" max="5372" width="2.140625" style="1" customWidth="1"/>
    <col min="5373" max="5373" width="1.7109375" style="1" customWidth="1"/>
    <col min="5374" max="5374" width="2.42578125" style="1" customWidth="1"/>
    <col min="5375" max="5375" width="12.140625" style="1" customWidth="1"/>
    <col min="5376" max="5376" width="2.140625" style="1" customWidth="1"/>
    <col min="5377" max="5377" width="4.42578125" style="1" customWidth="1"/>
    <col min="5378" max="5378" width="3" style="1" customWidth="1"/>
    <col min="5379" max="5379" width="2.5703125" style="1" customWidth="1"/>
    <col min="5380" max="5380" width="1" style="1" customWidth="1"/>
    <col min="5381" max="5381" width="0.85546875" style="1" customWidth="1"/>
    <col min="5382" max="5384" width="0" style="1" hidden="1" customWidth="1"/>
    <col min="5385" max="5385" width="2.42578125" style="1" customWidth="1"/>
    <col min="5386" max="5386" width="2.140625" style="1" customWidth="1"/>
    <col min="5387" max="5387" width="5" style="1" customWidth="1"/>
    <col min="5388" max="5388" width="2.5703125" style="1" customWidth="1"/>
    <col min="5389" max="5389" width="8.42578125" style="1" customWidth="1"/>
    <col min="5390" max="5390" width="6" style="1" customWidth="1"/>
    <col min="5391" max="5391" width="1.28515625" style="1" customWidth="1"/>
    <col min="5392" max="5392" width="8.28515625" style="1" customWidth="1"/>
    <col min="5393" max="5393" width="2.85546875" style="1" customWidth="1"/>
    <col min="5394" max="5394" width="3.140625" style="1" customWidth="1"/>
    <col min="5395" max="5395" width="3.85546875" style="1" customWidth="1"/>
    <col min="5396" max="5397" width="8.140625" style="1" customWidth="1"/>
    <col min="5398" max="5400" width="0" style="1" hidden="1" customWidth="1"/>
    <col min="5401" max="5401" width="6.7109375" style="1" customWidth="1"/>
    <col min="5402" max="5402" width="9" style="1" customWidth="1"/>
    <col min="5403" max="5403" width="10" style="1" customWidth="1"/>
    <col min="5404" max="5404" width="9.5703125" style="1" customWidth="1"/>
    <col min="5405" max="5405" width="8.85546875" style="1" customWidth="1"/>
    <col min="5406" max="5406" width="7.5703125" style="1" customWidth="1"/>
    <col min="5407" max="5407" width="7.140625" style="1" customWidth="1"/>
    <col min="5408" max="5409" width="9.140625" style="1" customWidth="1"/>
    <col min="5410" max="5410" width="10.42578125" style="1" customWidth="1"/>
    <col min="5411" max="5411" width="9.42578125" style="1" customWidth="1"/>
    <col min="5412" max="5625" width="9.140625" style="1"/>
    <col min="5626" max="5626" width="0.42578125" style="1" customWidth="1"/>
    <col min="5627" max="5627" width="0.85546875" style="1" customWidth="1"/>
    <col min="5628" max="5628" width="2.140625" style="1" customWidth="1"/>
    <col min="5629" max="5629" width="1.7109375" style="1" customWidth="1"/>
    <col min="5630" max="5630" width="2.42578125" style="1" customWidth="1"/>
    <col min="5631" max="5631" width="12.140625" style="1" customWidth="1"/>
    <col min="5632" max="5632" width="2.140625" style="1" customWidth="1"/>
    <col min="5633" max="5633" width="4.42578125" style="1" customWidth="1"/>
    <col min="5634" max="5634" width="3" style="1" customWidth="1"/>
    <col min="5635" max="5635" width="2.5703125" style="1" customWidth="1"/>
    <col min="5636" max="5636" width="1" style="1" customWidth="1"/>
    <col min="5637" max="5637" width="0.85546875" style="1" customWidth="1"/>
    <col min="5638" max="5640" width="0" style="1" hidden="1" customWidth="1"/>
    <col min="5641" max="5641" width="2.42578125" style="1" customWidth="1"/>
    <col min="5642" max="5642" width="2.140625" style="1" customWidth="1"/>
    <col min="5643" max="5643" width="5" style="1" customWidth="1"/>
    <col min="5644" max="5644" width="2.5703125" style="1" customWidth="1"/>
    <col min="5645" max="5645" width="8.42578125" style="1" customWidth="1"/>
    <col min="5646" max="5646" width="6" style="1" customWidth="1"/>
    <col min="5647" max="5647" width="1.28515625" style="1" customWidth="1"/>
    <col min="5648" max="5648" width="8.28515625" style="1" customWidth="1"/>
    <col min="5649" max="5649" width="2.85546875" style="1" customWidth="1"/>
    <col min="5650" max="5650" width="3.140625" style="1" customWidth="1"/>
    <col min="5651" max="5651" width="3.85546875" style="1" customWidth="1"/>
    <col min="5652" max="5653" width="8.140625" style="1" customWidth="1"/>
    <col min="5654" max="5656" width="0" style="1" hidden="1" customWidth="1"/>
    <col min="5657" max="5657" width="6.7109375" style="1" customWidth="1"/>
    <col min="5658" max="5658" width="9" style="1" customWidth="1"/>
    <col min="5659" max="5659" width="10" style="1" customWidth="1"/>
    <col min="5660" max="5660" width="9.5703125" style="1" customWidth="1"/>
    <col min="5661" max="5661" width="8.85546875" style="1" customWidth="1"/>
    <col min="5662" max="5662" width="7.5703125" style="1" customWidth="1"/>
    <col min="5663" max="5663" width="7.140625" style="1" customWidth="1"/>
    <col min="5664" max="5665" width="9.140625" style="1" customWidth="1"/>
    <col min="5666" max="5666" width="10.42578125" style="1" customWidth="1"/>
    <col min="5667" max="5667" width="9.42578125" style="1" customWidth="1"/>
    <col min="5668" max="5881" width="9.140625" style="1"/>
    <col min="5882" max="5882" width="0.42578125" style="1" customWidth="1"/>
    <col min="5883" max="5883" width="0.85546875" style="1" customWidth="1"/>
    <col min="5884" max="5884" width="2.140625" style="1" customWidth="1"/>
    <col min="5885" max="5885" width="1.7109375" style="1" customWidth="1"/>
    <col min="5886" max="5886" width="2.42578125" style="1" customWidth="1"/>
    <col min="5887" max="5887" width="12.140625" style="1" customWidth="1"/>
    <col min="5888" max="5888" width="2.140625" style="1" customWidth="1"/>
    <col min="5889" max="5889" width="4.42578125" style="1" customWidth="1"/>
    <col min="5890" max="5890" width="3" style="1" customWidth="1"/>
    <col min="5891" max="5891" width="2.5703125" style="1" customWidth="1"/>
    <col min="5892" max="5892" width="1" style="1" customWidth="1"/>
    <col min="5893" max="5893" width="0.85546875" style="1" customWidth="1"/>
    <col min="5894" max="5896" width="0" style="1" hidden="1" customWidth="1"/>
    <col min="5897" max="5897" width="2.42578125" style="1" customWidth="1"/>
    <col min="5898" max="5898" width="2.140625" style="1" customWidth="1"/>
    <col min="5899" max="5899" width="5" style="1" customWidth="1"/>
    <col min="5900" max="5900" width="2.5703125" style="1" customWidth="1"/>
    <col min="5901" max="5901" width="8.42578125" style="1" customWidth="1"/>
    <col min="5902" max="5902" width="6" style="1" customWidth="1"/>
    <col min="5903" max="5903" width="1.28515625" style="1" customWidth="1"/>
    <col min="5904" max="5904" width="8.28515625" style="1" customWidth="1"/>
    <col min="5905" max="5905" width="2.85546875" style="1" customWidth="1"/>
    <col min="5906" max="5906" width="3.140625" style="1" customWidth="1"/>
    <col min="5907" max="5907" width="3.85546875" style="1" customWidth="1"/>
    <col min="5908" max="5909" width="8.140625" style="1" customWidth="1"/>
    <col min="5910" max="5912" width="0" style="1" hidden="1" customWidth="1"/>
    <col min="5913" max="5913" width="6.7109375" style="1" customWidth="1"/>
    <col min="5914" max="5914" width="9" style="1" customWidth="1"/>
    <col min="5915" max="5915" width="10" style="1" customWidth="1"/>
    <col min="5916" max="5916" width="9.5703125" style="1" customWidth="1"/>
    <col min="5917" max="5917" width="8.85546875" style="1" customWidth="1"/>
    <col min="5918" max="5918" width="7.5703125" style="1" customWidth="1"/>
    <col min="5919" max="5919" width="7.140625" style="1" customWidth="1"/>
    <col min="5920" max="5921" width="9.140625" style="1" customWidth="1"/>
    <col min="5922" max="5922" width="10.42578125" style="1" customWidth="1"/>
    <col min="5923" max="5923" width="9.42578125" style="1" customWidth="1"/>
    <col min="5924" max="6137" width="9.140625" style="1"/>
    <col min="6138" max="6138" width="0.42578125" style="1" customWidth="1"/>
    <col min="6139" max="6139" width="0.85546875" style="1" customWidth="1"/>
    <col min="6140" max="6140" width="2.140625" style="1" customWidth="1"/>
    <col min="6141" max="6141" width="1.7109375" style="1" customWidth="1"/>
    <col min="6142" max="6142" width="2.42578125" style="1" customWidth="1"/>
    <col min="6143" max="6143" width="12.140625" style="1" customWidth="1"/>
    <col min="6144" max="6144" width="2.140625" style="1" customWidth="1"/>
    <col min="6145" max="6145" width="4.42578125" style="1" customWidth="1"/>
    <col min="6146" max="6146" width="3" style="1" customWidth="1"/>
    <col min="6147" max="6147" width="2.5703125" style="1" customWidth="1"/>
    <col min="6148" max="6148" width="1" style="1" customWidth="1"/>
    <col min="6149" max="6149" width="0.85546875" style="1" customWidth="1"/>
    <col min="6150" max="6152" width="0" style="1" hidden="1" customWidth="1"/>
    <col min="6153" max="6153" width="2.42578125" style="1" customWidth="1"/>
    <col min="6154" max="6154" width="2.140625" style="1" customWidth="1"/>
    <col min="6155" max="6155" width="5" style="1" customWidth="1"/>
    <col min="6156" max="6156" width="2.5703125" style="1" customWidth="1"/>
    <col min="6157" max="6157" width="8.42578125" style="1" customWidth="1"/>
    <col min="6158" max="6158" width="6" style="1" customWidth="1"/>
    <col min="6159" max="6159" width="1.28515625" style="1" customWidth="1"/>
    <col min="6160" max="6160" width="8.28515625" style="1" customWidth="1"/>
    <col min="6161" max="6161" width="2.85546875" style="1" customWidth="1"/>
    <col min="6162" max="6162" width="3.140625" style="1" customWidth="1"/>
    <col min="6163" max="6163" width="3.85546875" style="1" customWidth="1"/>
    <col min="6164" max="6165" width="8.140625" style="1" customWidth="1"/>
    <col min="6166" max="6168" width="0" style="1" hidden="1" customWidth="1"/>
    <col min="6169" max="6169" width="6.7109375" style="1" customWidth="1"/>
    <col min="6170" max="6170" width="9" style="1" customWidth="1"/>
    <col min="6171" max="6171" width="10" style="1" customWidth="1"/>
    <col min="6172" max="6172" width="9.5703125" style="1" customWidth="1"/>
    <col min="6173" max="6173" width="8.85546875" style="1" customWidth="1"/>
    <col min="6174" max="6174" width="7.5703125" style="1" customWidth="1"/>
    <col min="6175" max="6175" width="7.140625" style="1" customWidth="1"/>
    <col min="6176" max="6177" width="9.140625" style="1" customWidth="1"/>
    <col min="6178" max="6178" width="10.42578125" style="1" customWidth="1"/>
    <col min="6179" max="6179" width="9.42578125" style="1" customWidth="1"/>
    <col min="6180" max="6393" width="9.140625" style="1"/>
    <col min="6394" max="6394" width="0.42578125" style="1" customWidth="1"/>
    <col min="6395" max="6395" width="0.85546875" style="1" customWidth="1"/>
    <col min="6396" max="6396" width="2.140625" style="1" customWidth="1"/>
    <col min="6397" max="6397" width="1.7109375" style="1" customWidth="1"/>
    <col min="6398" max="6398" width="2.42578125" style="1" customWidth="1"/>
    <col min="6399" max="6399" width="12.140625" style="1" customWidth="1"/>
    <col min="6400" max="6400" width="2.140625" style="1" customWidth="1"/>
    <col min="6401" max="6401" width="4.42578125" style="1" customWidth="1"/>
    <col min="6402" max="6402" width="3" style="1" customWidth="1"/>
    <col min="6403" max="6403" width="2.5703125" style="1" customWidth="1"/>
    <col min="6404" max="6404" width="1" style="1" customWidth="1"/>
    <col min="6405" max="6405" width="0.85546875" style="1" customWidth="1"/>
    <col min="6406" max="6408" width="0" style="1" hidden="1" customWidth="1"/>
    <col min="6409" max="6409" width="2.42578125" style="1" customWidth="1"/>
    <col min="6410" max="6410" width="2.140625" style="1" customWidth="1"/>
    <col min="6411" max="6411" width="5" style="1" customWidth="1"/>
    <col min="6412" max="6412" width="2.5703125" style="1" customWidth="1"/>
    <col min="6413" max="6413" width="8.42578125" style="1" customWidth="1"/>
    <col min="6414" max="6414" width="6" style="1" customWidth="1"/>
    <col min="6415" max="6415" width="1.28515625" style="1" customWidth="1"/>
    <col min="6416" max="6416" width="8.28515625" style="1" customWidth="1"/>
    <col min="6417" max="6417" width="2.85546875" style="1" customWidth="1"/>
    <col min="6418" max="6418" width="3.140625" style="1" customWidth="1"/>
    <col min="6419" max="6419" width="3.85546875" style="1" customWidth="1"/>
    <col min="6420" max="6421" width="8.140625" style="1" customWidth="1"/>
    <col min="6422" max="6424" width="0" style="1" hidden="1" customWidth="1"/>
    <col min="6425" max="6425" width="6.7109375" style="1" customWidth="1"/>
    <col min="6426" max="6426" width="9" style="1" customWidth="1"/>
    <col min="6427" max="6427" width="10" style="1" customWidth="1"/>
    <col min="6428" max="6428" width="9.5703125" style="1" customWidth="1"/>
    <col min="6429" max="6429" width="8.85546875" style="1" customWidth="1"/>
    <col min="6430" max="6430" width="7.5703125" style="1" customWidth="1"/>
    <col min="6431" max="6431" width="7.140625" style="1" customWidth="1"/>
    <col min="6432" max="6433" width="9.140625" style="1" customWidth="1"/>
    <col min="6434" max="6434" width="10.42578125" style="1" customWidth="1"/>
    <col min="6435" max="6435" width="9.42578125" style="1" customWidth="1"/>
    <col min="6436" max="6649" width="9.140625" style="1"/>
    <col min="6650" max="6650" width="0.42578125" style="1" customWidth="1"/>
    <col min="6651" max="6651" width="0.85546875" style="1" customWidth="1"/>
    <col min="6652" max="6652" width="2.140625" style="1" customWidth="1"/>
    <col min="6653" max="6653" width="1.7109375" style="1" customWidth="1"/>
    <col min="6654" max="6654" width="2.42578125" style="1" customWidth="1"/>
    <col min="6655" max="6655" width="12.140625" style="1" customWidth="1"/>
    <col min="6656" max="6656" width="2.140625" style="1" customWidth="1"/>
    <col min="6657" max="6657" width="4.42578125" style="1" customWidth="1"/>
    <col min="6658" max="6658" width="3" style="1" customWidth="1"/>
    <col min="6659" max="6659" width="2.5703125" style="1" customWidth="1"/>
    <col min="6660" max="6660" width="1" style="1" customWidth="1"/>
    <col min="6661" max="6661" width="0.85546875" style="1" customWidth="1"/>
    <col min="6662" max="6664" width="0" style="1" hidden="1" customWidth="1"/>
    <col min="6665" max="6665" width="2.42578125" style="1" customWidth="1"/>
    <col min="6666" max="6666" width="2.140625" style="1" customWidth="1"/>
    <col min="6667" max="6667" width="5" style="1" customWidth="1"/>
    <col min="6668" max="6668" width="2.5703125" style="1" customWidth="1"/>
    <col min="6669" max="6669" width="8.42578125" style="1" customWidth="1"/>
    <col min="6670" max="6670" width="6" style="1" customWidth="1"/>
    <col min="6671" max="6671" width="1.28515625" style="1" customWidth="1"/>
    <col min="6672" max="6672" width="8.28515625" style="1" customWidth="1"/>
    <col min="6673" max="6673" width="2.85546875" style="1" customWidth="1"/>
    <col min="6674" max="6674" width="3.140625" style="1" customWidth="1"/>
    <col min="6675" max="6675" width="3.85546875" style="1" customWidth="1"/>
    <col min="6676" max="6677" width="8.140625" style="1" customWidth="1"/>
    <col min="6678" max="6680" width="0" style="1" hidden="1" customWidth="1"/>
    <col min="6681" max="6681" width="6.7109375" style="1" customWidth="1"/>
    <col min="6682" max="6682" width="9" style="1" customWidth="1"/>
    <col min="6683" max="6683" width="10" style="1" customWidth="1"/>
    <col min="6684" max="6684" width="9.5703125" style="1" customWidth="1"/>
    <col min="6685" max="6685" width="8.85546875" style="1" customWidth="1"/>
    <col min="6686" max="6686" width="7.5703125" style="1" customWidth="1"/>
    <col min="6687" max="6687" width="7.140625" style="1" customWidth="1"/>
    <col min="6688" max="6689" width="9.140625" style="1" customWidth="1"/>
    <col min="6690" max="6690" width="10.42578125" style="1" customWidth="1"/>
    <col min="6691" max="6691" width="9.42578125" style="1" customWidth="1"/>
    <col min="6692" max="6905" width="9.140625" style="1"/>
    <col min="6906" max="6906" width="0.42578125" style="1" customWidth="1"/>
    <col min="6907" max="6907" width="0.85546875" style="1" customWidth="1"/>
    <col min="6908" max="6908" width="2.140625" style="1" customWidth="1"/>
    <col min="6909" max="6909" width="1.7109375" style="1" customWidth="1"/>
    <col min="6910" max="6910" width="2.42578125" style="1" customWidth="1"/>
    <col min="6911" max="6911" width="12.140625" style="1" customWidth="1"/>
    <col min="6912" max="6912" width="2.140625" style="1" customWidth="1"/>
    <col min="6913" max="6913" width="4.42578125" style="1" customWidth="1"/>
    <col min="6914" max="6914" width="3" style="1" customWidth="1"/>
    <col min="6915" max="6915" width="2.5703125" style="1" customWidth="1"/>
    <col min="6916" max="6916" width="1" style="1" customWidth="1"/>
    <col min="6917" max="6917" width="0.85546875" style="1" customWidth="1"/>
    <col min="6918" max="6920" width="0" style="1" hidden="1" customWidth="1"/>
    <col min="6921" max="6921" width="2.42578125" style="1" customWidth="1"/>
    <col min="6922" max="6922" width="2.140625" style="1" customWidth="1"/>
    <col min="6923" max="6923" width="5" style="1" customWidth="1"/>
    <col min="6924" max="6924" width="2.5703125" style="1" customWidth="1"/>
    <col min="6925" max="6925" width="8.42578125" style="1" customWidth="1"/>
    <col min="6926" max="6926" width="6" style="1" customWidth="1"/>
    <col min="6927" max="6927" width="1.28515625" style="1" customWidth="1"/>
    <col min="6928" max="6928" width="8.28515625" style="1" customWidth="1"/>
    <col min="6929" max="6929" width="2.85546875" style="1" customWidth="1"/>
    <col min="6930" max="6930" width="3.140625" style="1" customWidth="1"/>
    <col min="6931" max="6931" width="3.85546875" style="1" customWidth="1"/>
    <col min="6932" max="6933" width="8.140625" style="1" customWidth="1"/>
    <col min="6934" max="6936" width="0" style="1" hidden="1" customWidth="1"/>
    <col min="6937" max="6937" width="6.7109375" style="1" customWidth="1"/>
    <col min="6938" max="6938" width="9" style="1" customWidth="1"/>
    <col min="6939" max="6939" width="10" style="1" customWidth="1"/>
    <col min="6940" max="6940" width="9.5703125" style="1" customWidth="1"/>
    <col min="6941" max="6941" width="8.85546875" style="1" customWidth="1"/>
    <col min="6942" max="6942" width="7.5703125" style="1" customWidth="1"/>
    <col min="6943" max="6943" width="7.140625" style="1" customWidth="1"/>
    <col min="6944" max="6945" width="9.140625" style="1" customWidth="1"/>
    <col min="6946" max="6946" width="10.42578125" style="1" customWidth="1"/>
    <col min="6947" max="6947" width="9.42578125" style="1" customWidth="1"/>
    <col min="6948" max="7161" width="9.140625" style="1"/>
    <col min="7162" max="7162" width="0.42578125" style="1" customWidth="1"/>
    <col min="7163" max="7163" width="0.85546875" style="1" customWidth="1"/>
    <col min="7164" max="7164" width="2.140625" style="1" customWidth="1"/>
    <col min="7165" max="7165" width="1.7109375" style="1" customWidth="1"/>
    <col min="7166" max="7166" width="2.42578125" style="1" customWidth="1"/>
    <col min="7167" max="7167" width="12.140625" style="1" customWidth="1"/>
    <col min="7168" max="7168" width="2.140625" style="1" customWidth="1"/>
    <col min="7169" max="7169" width="4.42578125" style="1" customWidth="1"/>
    <col min="7170" max="7170" width="3" style="1" customWidth="1"/>
    <col min="7171" max="7171" width="2.5703125" style="1" customWidth="1"/>
    <col min="7172" max="7172" width="1" style="1" customWidth="1"/>
    <col min="7173" max="7173" width="0.85546875" style="1" customWidth="1"/>
    <col min="7174" max="7176" width="0" style="1" hidden="1" customWidth="1"/>
    <col min="7177" max="7177" width="2.42578125" style="1" customWidth="1"/>
    <col min="7178" max="7178" width="2.140625" style="1" customWidth="1"/>
    <col min="7179" max="7179" width="5" style="1" customWidth="1"/>
    <col min="7180" max="7180" width="2.5703125" style="1" customWidth="1"/>
    <col min="7181" max="7181" width="8.42578125" style="1" customWidth="1"/>
    <col min="7182" max="7182" width="6" style="1" customWidth="1"/>
    <col min="7183" max="7183" width="1.28515625" style="1" customWidth="1"/>
    <col min="7184" max="7184" width="8.28515625" style="1" customWidth="1"/>
    <col min="7185" max="7185" width="2.85546875" style="1" customWidth="1"/>
    <col min="7186" max="7186" width="3.140625" style="1" customWidth="1"/>
    <col min="7187" max="7187" width="3.85546875" style="1" customWidth="1"/>
    <col min="7188" max="7189" width="8.140625" style="1" customWidth="1"/>
    <col min="7190" max="7192" width="0" style="1" hidden="1" customWidth="1"/>
    <col min="7193" max="7193" width="6.7109375" style="1" customWidth="1"/>
    <col min="7194" max="7194" width="9" style="1" customWidth="1"/>
    <col min="7195" max="7195" width="10" style="1" customWidth="1"/>
    <col min="7196" max="7196" width="9.5703125" style="1" customWidth="1"/>
    <col min="7197" max="7197" width="8.85546875" style="1" customWidth="1"/>
    <col min="7198" max="7198" width="7.5703125" style="1" customWidth="1"/>
    <col min="7199" max="7199" width="7.140625" style="1" customWidth="1"/>
    <col min="7200" max="7201" width="9.140625" style="1" customWidth="1"/>
    <col min="7202" max="7202" width="10.42578125" style="1" customWidth="1"/>
    <col min="7203" max="7203" width="9.42578125" style="1" customWidth="1"/>
    <col min="7204" max="7417" width="9.140625" style="1"/>
    <col min="7418" max="7418" width="0.42578125" style="1" customWidth="1"/>
    <col min="7419" max="7419" width="0.85546875" style="1" customWidth="1"/>
    <col min="7420" max="7420" width="2.140625" style="1" customWidth="1"/>
    <col min="7421" max="7421" width="1.7109375" style="1" customWidth="1"/>
    <col min="7422" max="7422" width="2.42578125" style="1" customWidth="1"/>
    <col min="7423" max="7423" width="12.140625" style="1" customWidth="1"/>
    <col min="7424" max="7424" width="2.140625" style="1" customWidth="1"/>
    <col min="7425" max="7425" width="4.42578125" style="1" customWidth="1"/>
    <col min="7426" max="7426" width="3" style="1" customWidth="1"/>
    <col min="7427" max="7427" width="2.5703125" style="1" customWidth="1"/>
    <col min="7428" max="7428" width="1" style="1" customWidth="1"/>
    <col min="7429" max="7429" width="0.85546875" style="1" customWidth="1"/>
    <col min="7430" max="7432" width="0" style="1" hidden="1" customWidth="1"/>
    <col min="7433" max="7433" width="2.42578125" style="1" customWidth="1"/>
    <col min="7434" max="7434" width="2.140625" style="1" customWidth="1"/>
    <col min="7435" max="7435" width="5" style="1" customWidth="1"/>
    <col min="7436" max="7436" width="2.5703125" style="1" customWidth="1"/>
    <col min="7437" max="7437" width="8.42578125" style="1" customWidth="1"/>
    <col min="7438" max="7438" width="6" style="1" customWidth="1"/>
    <col min="7439" max="7439" width="1.28515625" style="1" customWidth="1"/>
    <col min="7440" max="7440" width="8.28515625" style="1" customWidth="1"/>
    <col min="7441" max="7441" width="2.85546875" style="1" customWidth="1"/>
    <col min="7442" max="7442" width="3.140625" style="1" customWidth="1"/>
    <col min="7443" max="7443" width="3.85546875" style="1" customWidth="1"/>
    <col min="7444" max="7445" width="8.140625" style="1" customWidth="1"/>
    <col min="7446" max="7448" width="0" style="1" hidden="1" customWidth="1"/>
    <col min="7449" max="7449" width="6.7109375" style="1" customWidth="1"/>
    <col min="7450" max="7450" width="9" style="1" customWidth="1"/>
    <col min="7451" max="7451" width="10" style="1" customWidth="1"/>
    <col min="7452" max="7452" width="9.5703125" style="1" customWidth="1"/>
    <col min="7453" max="7453" width="8.85546875" style="1" customWidth="1"/>
    <col min="7454" max="7454" width="7.5703125" style="1" customWidth="1"/>
    <col min="7455" max="7455" width="7.140625" style="1" customWidth="1"/>
    <col min="7456" max="7457" width="9.140625" style="1" customWidth="1"/>
    <col min="7458" max="7458" width="10.42578125" style="1" customWidth="1"/>
    <col min="7459" max="7459" width="9.42578125" style="1" customWidth="1"/>
    <col min="7460" max="7673" width="9.140625" style="1"/>
    <col min="7674" max="7674" width="0.42578125" style="1" customWidth="1"/>
    <col min="7675" max="7675" width="0.85546875" style="1" customWidth="1"/>
    <col min="7676" max="7676" width="2.140625" style="1" customWidth="1"/>
    <col min="7677" max="7677" width="1.7109375" style="1" customWidth="1"/>
    <col min="7678" max="7678" width="2.42578125" style="1" customWidth="1"/>
    <col min="7679" max="7679" width="12.140625" style="1" customWidth="1"/>
    <col min="7680" max="7680" width="2.140625" style="1" customWidth="1"/>
    <col min="7681" max="7681" width="4.42578125" style="1" customWidth="1"/>
    <col min="7682" max="7682" width="3" style="1" customWidth="1"/>
    <col min="7683" max="7683" width="2.5703125" style="1" customWidth="1"/>
    <col min="7684" max="7684" width="1" style="1" customWidth="1"/>
    <col min="7685" max="7685" width="0.85546875" style="1" customWidth="1"/>
    <col min="7686" max="7688" width="0" style="1" hidden="1" customWidth="1"/>
    <col min="7689" max="7689" width="2.42578125" style="1" customWidth="1"/>
    <col min="7690" max="7690" width="2.140625" style="1" customWidth="1"/>
    <col min="7691" max="7691" width="5" style="1" customWidth="1"/>
    <col min="7692" max="7692" width="2.5703125" style="1" customWidth="1"/>
    <col min="7693" max="7693" width="8.42578125" style="1" customWidth="1"/>
    <col min="7694" max="7694" width="6" style="1" customWidth="1"/>
    <col min="7695" max="7695" width="1.28515625" style="1" customWidth="1"/>
    <col min="7696" max="7696" width="8.28515625" style="1" customWidth="1"/>
    <col min="7697" max="7697" width="2.85546875" style="1" customWidth="1"/>
    <col min="7698" max="7698" width="3.140625" style="1" customWidth="1"/>
    <col min="7699" max="7699" width="3.85546875" style="1" customWidth="1"/>
    <col min="7700" max="7701" width="8.140625" style="1" customWidth="1"/>
    <col min="7702" max="7704" width="0" style="1" hidden="1" customWidth="1"/>
    <col min="7705" max="7705" width="6.7109375" style="1" customWidth="1"/>
    <col min="7706" max="7706" width="9" style="1" customWidth="1"/>
    <col min="7707" max="7707" width="10" style="1" customWidth="1"/>
    <col min="7708" max="7708" width="9.5703125" style="1" customWidth="1"/>
    <col min="7709" max="7709" width="8.85546875" style="1" customWidth="1"/>
    <col min="7710" max="7710" width="7.5703125" style="1" customWidth="1"/>
    <col min="7711" max="7711" width="7.140625" style="1" customWidth="1"/>
    <col min="7712" max="7713" width="9.140625" style="1" customWidth="1"/>
    <col min="7714" max="7714" width="10.42578125" style="1" customWidth="1"/>
    <col min="7715" max="7715" width="9.42578125" style="1" customWidth="1"/>
    <col min="7716" max="7929" width="9.140625" style="1"/>
    <col min="7930" max="7930" width="0.42578125" style="1" customWidth="1"/>
    <col min="7931" max="7931" width="0.85546875" style="1" customWidth="1"/>
    <col min="7932" max="7932" width="2.140625" style="1" customWidth="1"/>
    <col min="7933" max="7933" width="1.7109375" style="1" customWidth="1"/>
    <col min="7934" max="7934" width="2.42578125" style="1" customWidth="1"/>
    <col min="7935" max="7935" width="12.140625" style="1" customWidth="1"/>
    <col min="7936" max="7936" width="2.140625" style="1" customWidth="1"/>
    <col min="7937" max="7937" width="4.42578125" style="1" customWidth="1"/>
    <col min="7938" max="7938" width="3" style="1" customWidth="1"/>
    <col min="7939" max="7939" width="2.5703125" style="1" customWidth="1"/>
    <col min="7940" max="7940" width="1" style="1" customWidth="1"/>
    <col min="7941" max="7941" width="0.85546875" style="1" customWidth="1"/>
    <col min="7942" max="7944" width="0" style="1" hidden="1" customWidth="1"/>
    <col min="7945" max="7945" width="2.42578125" style="1" customWidth="1"/>
    <col min="7946" max="7946" width="2.140625" style="1" customWidth="1"/>
    <col min="7947" max="7947" width="5" style="1" customWidth="1"/>
    <col min="7948" max="7948" width="2.5703125" style="1" customWidth="1"/>
    <col min="7949" max="7949" width="8.42578125" style="1" customWidth="1"/>
    <col min="7950" max="7950" width="6" style="1" customWidth="1"/>
    <col min="7951" max="7951" width="1.28515625" style="1" customWidth="1"/>
    <col min="7952" max="7952" width="8.28515625" style="1" customWidth="1"/>
    <col min="7953" max="7953" width="2.85546875" style="1" customWidth="1"/>
    <col min="7954" max="7954" width="3.140625" style="1" customWidth="1"/>
    <col min="7955" max="7955" width="3.85546875" style="1" customWidth="1"/>
    <col min="7956" max="7957" width="8.140625" style="1" customWidth="1"/>
    <col min="7958" max="7960" width="0" style="1" hidden="1" customWidth="1"/>
    <col min="7961" max="7961" width="6.7109375" style="1" customWidth="1"/>
    <col min="7962" max="7962" width="9" style="1" customWidth="1"/>
    <col min="7963" max="7963" width="10" style="1" customWidth="1"/>
    <col min="7964" max="7964" width="9.5703125" style="1" customWidth="1"/>
    <col min="7965" max="7965" width="8.85546875" style="1" customWidth="1"/>
    <col min="7966" max="7966" width="7.5703125" style="1" customWidth="1"/>
    <col min="7967" max="7967" width="7.140625" style="1" customWidth="1"/>
    <col min="7968" max="7969" width="9.140625" style="1" customWidth="1"/>
    <col min="7970" max="7970" width="10.42578125" style="1" customWidth="1"/>
    <col min="7971" max="7971" width="9.42578125" style="1" customWidth="1"/>
    <col min="7972" max="8185" width="9.140625" style="1"/>
    <col min="8186" max="8186" width="0.42578125" style="1" customWidth="1"/>
    <col min="8187" max="8187" width="0.85546875" style="1" customWidth="1"/>
    <col min="8188" max="8188" width="2.140625" style="1" customWidth="1"/>
    <col min="8189" max="8189" width="1.7109375" style="1" customWidth="1"/>
    <col min="8190" max="8190" width="2.42578125" style="1" customWidth="1"/>
    <col min="8191" max="8191" width="12.140625" style="1" customWidth="1"/>
    <col min="8192" max="8192" width="2.140625" style="1" customWidth="1"/>
    <col min="8193" max="8193" width="4.42578125" style="1" customWidth="1"/>
    <col min="8194" max="8194" width="3" style="1" customWidth="1"/>
    <col min="8195" max="8195" width="2.5703125" style="1" customWidth="1"/>
    <col min="8196" max="8196" width="1" style="1" customWidth="1"/>
    <col min="8197" max="8197" width="0.85546875" style="1" customWidth="1"/>
    <col min="8198" max="8200" width="0" style="1" hidden="1" customWidth="1"/>
    <col min="8201" max="8201" width="2.42578125" style="1" customWidth="1"/>
    <col min="8202" max="8202" width="2.140625" style="1" customWidth="1"/>
    <col min="8203" max="8203" width="5" style="1" customWidth="1"/>
    <col min="8204" max="8204" width="2.5703125" style="1" customWidth="1"/>
    <col min="8205" max="8205" width="8.42578125" style="1" customWidth="1"/>
    <col min="8206" max="8206" width="6" style="1" customWidth="1"/>
    <col min="8207" max="8207" width="1.28515625" style="1" customWidth="1"/>
    <col min="8208" max="8208" width="8.28515625" style="1" customWidth="1"/>
    <col min="8209" max="8209" width="2.85546875" style="1" customWidth="1"/>
    <col min="8210" max="8210" width="3.140625" style="1" customWidth="1"/>
    <col min="8211" max="8211" width="3.85546875" style="1" customWidth="1"/>
    <col min="8212" max="8213" width="8.140625" style="1" customWidth="1"/>
    <col min="8214" max="8216" width="0" style="1" hidden="1" customWidth="1"/>
    <col min="8217" max="8217" width="6.7109375" style="1" customWidth="1"/>
    <col min="8218" max="8218" width="9" style="1" customWidth="1"/>
    <col min="8219" max="8219" width="10" style="1" customWidth="1"/>
    <col min="8220" max="8220" width="9.5703125" style="1" customWidth="1"/>
    <col min="8221" max="8221" width="8.85546875" style="1" customWidth="1"/>
    <col min="8222" max="8222" width="7.5703125" style="1" customWidth="1"/>
    <col min="8223" max="8223" width="7.140625" style="1" customWidth="1"/>
    <col min="8224" max="8225" width="9.140625" style="1" customWidth="1"/>
    <col min="8226" max="8226" width="10.42578125" style="1" customWidth="1"/>
    <col min="8227" max="8227" width="9.42578125" style="1" customWidth="1"/>
    <col min="8228" max="8441" width="9.140625" style="1"/>
    <col min="8442" max="8442" width="0.42578125" style="1" customWidth="1"/>
    <col min="8443" max="8443" width="0.85546875" style="1" customWidth="1"/>
    <col min="8444" max="8444" width="2.140625" style="1" customWidth="1"/>
    <col min="8445" max="8445" width="1.7109375" style="1" customWidth="1"/>
    <col min="8446" max="8446" width="2.42578125" style="1" customWidth="1"/>
    <col min="8447" max="8447" width="12.140625" style="1" customWidth="1"/>
    <col min="8448" max="8448" width="2.140625" style="1" customWidth="1"/>
    <col min="8449" max="8449" width="4.42578125" style="1" customWidth="1"/>
    <col min="8450" max="8450" width="3" style="1" customWidth="1"/>
    <col min="8451" max="8451" width="2.5703125" style="1" customWidth="1"/>
    <col min="8452" max="8452" width="1" style="1" customWidth="1"/>
    <col min="8453" max="8453" width="0.85546875" style="1" customWidth="1"/>
    <col min="8454" max="8456" width="0" style="1" hidden="1" customWidth="1"/>
    <col min="8457" max="8457" width="2.42578125" style="1" customWidth="1"/>
    <col min="8458" max="8458" width="2.140625" style="1" customWidth="1"/>
    <col min="8459" max="8459" width="5" style="1" customWidth="1"/>
    <col min="8460" max="8460" width="2.5703125" style="1" customWidth="1"/>
    <col min="8461" max="8461" width="8.42578125" style="1" customWidth="1"/>
    <col min="8462" max="8462" width="6" style="1" customWidth="1"/>
    <col min="8463" max="8463" width="1.28515625" style="1" customWidth="1"/>
    <col min="8464" max="8464" width="8.28515625" style="1" customWidth="1"/>
    <col min="8465" max="8465" width="2.85546875" style="1" customWidth="1"/>
    <col min="8466" max="8466" width="3.140625" style="1" customWidth="1"/>
    <col min="8467" max="8467" width="3.85546875" style="1" customWidth="1"/>
    <col min="8468" max="8469" width="8.140625" style="1" customWidth="1"/>
    <col min="8470" max="8472" width="0" style="1" hidden="1" customWidth="1"/>
    <col min="8473" max="8473" width="6.7109375" style="1" customWidth="1"/>
    <col min="8474" max="8474" width="9" style="1" customWidth="1"/>
    <col min="8475" max="8475" width="10" style="1" customWidth="1"/>
    <col min="8476" max="8476" width="9.5703125" style="1" customWidth="1"/>
    <col min="8477" max="8477" width="8.85546875" style="1" customWidth="1"/>
    <col min="8478" max="8478" width="7.5703125" style="1" customWidth="1"/>
    <col min="8479" max="8479" width="7.140625" style="1" customWidth="1"/>
    <col min="8480" max="8481" width="9.140625" style="1" customWidth="1"/>
    <col min="8482" max="8482" width="10.42578125" style="1" customWidth="1"/>
    <col min="8483" max="8483" width="9.42578125" style="1" customWidth="1"/>
    <col min="8484" max="8697" width="9.140625" style="1"/>
    <col min="8698" max="8698" width="0.42578125" style="1" customWidth="1"/>
    <col min="8699" max="8699" width="0.85546875" style="1" customWidth="1"/>
    <col min="8700" max="8700" width="2.140625" style="1" customWidth="1"/>
    <col min="8701" max="8701" width="1.7109375" style="1" customWidth="1"/>
    <col min="8702" max="8702" width="2.42578125" style="1" customWidth="1"/>
    <col min="8703" max="8703" width="12.140625" style="1" customWidth="1"/>
    <col min="8704" max="8704" width="2.140625" style="1" customWidth="1"/>
    <col min="8705" max="8705" width="4.42578125" style="1" customWidth="1"/>
    <col min="8706" max="8706" width="3" style="1" customWidth="1"/>
    <col min="8707" max="8707" width="2.5703125" style="1" customWidth="1"/>
    <col min="8708" max="8708" width="1" style="1" customWidth="1"/>
    <col min="8709" max="8709" width="0.85546875" style="1" customWidth="1"/>
    <col min="8710" max="8712" width="0" style="1" hidden="1" customWidth="1"/>
    <col min="8713" max="8713" width="2.42578125" style="1" customWidth="1"/>
    <col min="8714" max="8714" width="2.140625" style="1" customWidth="1"/>
    <col min="8715" max="8715" width="5" style="1" customWidth="1"/>
    <col min="8716" max="8716" width="2.5703125" style="1" customWidth="1"/>
    <col min="8717" max="8717" width="8.42578125" style="1" customWidth="1"/>
    <col min="8718" max="8718" width="6" style="1" customWidth="1"/>
    <col min="8719" max="8719" width="1.28515625" style="1" customWidth="1"/>
    <col min="8720" max="8720" width="8.28515625" style="1" customWidth="1"/>
    <col min="8721" max="8721" width="2.85546875" style="1" customWidth="1"/>
    <col min="8722" max="8722" width="3.140625" style="1" customWidth="1"/>
    <col min="8723" max="8723" width="3.85546875" style="1" customWidth="1"/>
    <col min="8724" max="8725" width="8.140625" style="1" customWidth="1"/>
    <col min="8726" max="8728" width="0" style="1" hidden="1" customWidth="1"/>
    <col min="8729" max="8729" width="6.7109375" style="1" customWidth="1"/>
    <col min="8730" max="8730" width="9" style="1" customWidth="1"/>
    <col min="8731" max="8731" width="10" style="1" customWidth="1"/>
    <col min="8732" max="8732" width="9.5703125" style="1" customWidth="1"/>
    <col min="8733" max="8733" width="8.85546875" style="1" customWidth="1"/>
    <col min="8734" max="8734" width="7.5703125" style="1" customWidth="1"/>
    <col min="8735" max="8735" width="7.140625" style="1" customWidth="1"/>
    <col min="8736" max="8737" width="9.140625" style="1" customWidth="1"/>
    <col min="8738" max="8738" width="10.42578125" style="1" customWidth="1"/>
    <col min="8739" max="8739" width="9.42578125" style="1" customWidth="1"/>
    <col min="8740" max="8953" width="9.140625" style="1"/>
    <col min="8954" max="8954" width="0.42578125" style="1" customWidth="1"/>
    <col min="8955" max="8955" width="0.85546875" style="1" customWidth="1"/>
    <col min="8956" max="8956" width="2.140625" style="1" customWidth="1"/>
    <col min="8957" max="8957" width="1.7109375" style="1" customWidth="1"/>
    <col min="8958" max="8958" width="2.42578125" style="1" customWidth="1"/>
    <col min="8959" max="8959" width="12.140625" style="1" customWidth="1"/>
    <col min="8960" max="8960" width="2.140625" style="1" customWidth="1"/>
    <col min="8961" max="8961" width="4.42578125" style="1" customWidth="1"/>
    <col min="8962" max="8962" width="3" style="1" customWidth="1"/>
    <col min="8963" max="8963" width="2.5703125" style="1" customWidth="1"/>
    <col min="8964" max="8964" width="1" style="1" customWidth="1"/>
    <col min="8965" max="8965" width="0.85546875" style="1" customWidth="1"/>
    <col min="8966" max="8968" width="0" style="1" hidden="1" customWidth="1"/>
    <col min="8969" max="8969" width="2.42578125" style="1" customWidth="1"/>
    <col min="8970" max="8970" width="2.140625" style="1" customWidth="1"/>
    <col min="8971" max="8971" width="5" style="1" customWidth="1"/>
    <col min="8972" max="8972" width="2.5703125" style="1" customWidth="1"/>
    <col min="8973" max="8973" width="8.42578125" style="1" customWidth="1"/>
    <col min="8974" max="8974" width="6" style="1" customWidth="1"/>
    <col min="8975" max="8975" width="1.28515625" style="1" customWidth="1"/>
    <col min="8976" max="8976" width="8.28515625" style="1" customWidth="1"/>
    <col min="8977" max="8977" width="2.85546875" style="1" customWidth="1"/>
    <col min="8978" max="8978" width="3.140625" style="1" customWidth="1"/>
    <col min="8979" max="8979" width="3.85546875" style="1" customWidth="1"/>
    <col min="8980" max="8981" width="8.140625" style="1" customWidth="1"/>
    <col min="8982" max="8984" width="0" style="1" hidden="1" customWidth="1"/>
    <col min="8985" max="8985" width="6.7109375" style="1" customWidth="1"/>
    <col min="8986" max="8986" width="9" style="1" customWidth="1"/>
    <col min="8987" max="8987" width="10" style="1" customWidth="1"/>
    <col min="8988" max="8988" width="9.5703125" style="1" customWidth="1"/>
    <col min="8989" max="8989" width="8.85546875" style="1" customWidth="1"/>
    <col min="8990" max="8990" width="7.5703125" style="1" customWidth="1"/>
    <col min="8991" max="8991" width="7.140625" style="1" customWidth="1"/>
    <col min="8992" max="8993" width="9.140625" style="1" customWidth="1"/>
    <col min="8994" max="8994" width="10.42578125" style="1" customWidth="1"/>
    <col min="8995" max="8995" width="9.42578125" style="1" customWidth="1"/>
    <col min="8996" max="9209" width="9.140625" style="1"/>
    <col min="9210" max="9210" width="0.42578125" style="1" customWidth="1"/>
    <col min="9211" max="9211" width="0.85546875" style="1" customWidth="1"/>
    <col min="9212" max="9212" width="2.140625" style="1" customWidth="1"/>
    <col min="9213" max="9213" width="1.7109375" style="1" customWidth="1"/>
    <col min="9214" max="9214" width="2.42578125" style="1" customWidth="1"/>
    <col min="9215" max="9215" width="12.140625" style="1" customWidth="1"/>
    <col min="9216" max="9216" width="2.140625" style="1" customWidth="1"/>
    <col min="9217" max="9217" width="4.42578125" style="1" customWidth="1"/>
    <col min="9218" max="9218" width="3" style="1" customWidth="1"/>
    <col min="9219" max="9219" width="2.5703125" style="1" customWidth="1"/>
    <col min="9220" max="9220" width="1" style="1" customWidth="1"/>
    <col min="9221" max="9221" width="0.85546875" style="1" customWidth="1"/>
    <col min="9222" max="9224" width="0" style="1" hidden="1" customWidth="1"/>
    <col min="9225" max="9225" width="2.42578125" style="1" customWidth="1"/>
    <col min="9226" max="9226" width="2.140625" style="1" customWidth="1"/>
    <col min="9227" max="9227" width="5" style="1" customWidth="1"/>
    <col min="9228" max="9228" width="2.5703125" style="1" customWidth="1"/>
    <col min="9229" max="9229" width="8.42578125" style="1" customWidth="1"/>
    <col min="9230" max="9230" width="6" style="1" customWidth="1"/>
    <col min="9231" max="9231" width="1.28515625" style="1" customWidth="1"/>
    <col min="9232" max="9232" width="8.28515625" style="1" customWidth="1"/>
    <col min="9233" max="9233" width="2.85546875" style="1" customWidth="1"/>
    <col min="9234" max="9234" width="3.140625" style="1" customWidth="1"/>
    <col min="9235" max="9235" width="3.85546875" style="1" customWidth="1"/>
    <col min="9236" max="9237" width="8.140625" style="1" customWidth="1"/>
    <col min="9238" max="9240" width="0" style="1" hidden="1" customWidth="1"/>
    <col min="9241" max="9241" width="6.7109375" style="1" customWidth="1"/>
    <col min="9242" max="9242" width="9" style="1" customWidth="1"/>
    <col min="9243" max="9243" width="10" style="1" customWidth="1"/>
    <col min="9244" max="9244" width="9.5703125" style="1" customWidth="1"/>
    <col min="9245" max="9245" width="8.85546875" style="1" customWidth="1"/>
    <col min="9246" max="9246" width="7.5703125" style="1" customWidth="1"/>
    <col min="9247" max="9247" width="7.140625" style="1" customWidth="1"/>
    <col min="9248" max="9249" width="9.140625" style="1" customWidth="1"/>
    <col min="9250" max="9250" width="10.42578125" style="1" customWidth="1"/>
    <col min="9251" max="9251" width="9.42578125" style="1" customWidth="1"/>
    <col min="9252" max="9465" width="9.140625" style="1"/>
    <col min="9466" max="9466" width="0.42578125" style="1" customWidth="1"/>
    <col min="9467" max="9467" width="0.85546875" style="1" customWidth="1"/>
    <col min="9468" max="9468" width="2.140625" style="1" customWidth="1"/>
    <col min="9469" max="9469" width="1.7109375" style="1" customWidth="1"/>
    <col min="9470" max="9470" width="2.42578125" style="1" customWidth="1"/>
    <col min="9471" max="9471" width="12.140625" style="1" customWidth="1"/>
    <col min="9472" max="9472" width="2.140625" style="1" customWidth="1"/>
    <col min="9473" max="9473" width="4.42578125" style="1" customWidth="1"/>
    <col min="9474" max="9474" width="3" style="1" customWidth="1"/>
    <col min="9475" max="9475" width="2.5703125" style="1" customWidth="1"/>
    <col min="9476" max="9476" width="1" style="1" customWidth="1"/>
    <col min="9477" max="9477" width="0.85546875" style="1" customWidth="1"/>
    <col min="9478" max="9480" width="0" style="1" hidden="1" customWidth="1"/>
    <col min="9481" max="9481" width="2.42578125" style="1" customWidth="1"/>
    <col min="9482" max="9482" width="2.140625" style="1" customWidth="1"/>
    <col min="9483" max="9483" width="5" style="1" customWidth="1"/>
    <col min="9484" max="9484" width="2.5703125" style="1" customWidth="1"/>
    <col min="9485" max="9485" width="8.42578125" style="1" customWidth="1"/>
    <col min="9486" max="9486" width="6" style="1" customWidth="1"/>
    <col min="9487" max="9487" width="1.28515625" style="1" customWidth="1"/>
    <col min="9488" max="9488" width="8.28515625" style="1" customWidth="1"/>
    <col min="9489" max="9489" width="2.85546875" style="1" customWidth="1"/>
    <col min="9490" max="9490" width="3.140625" style="1" customWidth="1"/>
    <col min="9491" max="9491" width="3.85546875" style="1" customWidth="1"/>
    <col min="9492" max="9493" width="8.140625" style="1" customWidth="1"/>
    <col min="9494" max="9496" width="0" style="1" hidden="1" customWidth="1"/>
    <col min="9497" max="9497" width="6.7109375" style="1" customWidth="1"/>
    <col min="9498" max="9498" width="9" style="1" customWidth="1"/>
    <col min="9499" max="9499" width="10" style="1" customWidth="1"/>
    <col min="9500" max="9500" width="9.5703125" style="1" customWidth="1"/>
    <col min="9501" max="9501" width="8.85546875" style="1" customWidth="1"/>
    <col min="9502" max="9502" width="7.5703125" style="1" customWidth="1"/>
    <col min="9503" max="9503" width="7.140625" style="1" customWidth="1"/>
    <col min="9504" max="9505" width="9.140625" style="1" customWidth="1"/>
    <col min="9506" max="9506" width="10.42578125" style="1" customWidth="1"/>
    <col min="9507" max="9507" width="9.42578125" style="1" customWidth="1"/>
    <col min="9508" max="9721" width="9.140625" style="1"/>
    <col min="9722" max="9722" width="0.42578125" style="1" customWidth="1"/>
    <col min="9723" max="9723" width="0.85546875" style="1" customWidth="1"/>
    <col min="9724" max="9724" width="2.140625" style="1" customWidth="1"/>
    <col min="9725" max="9725" width="1.7109375" style="1" customWidth="1"/>
    <col min="9726" max="9726" width="2.42578125" style="1" customWidth="1"/>
    <col min="9727" max="9727" width="12.140625" style="1" customWidth="1"/>
    <col min="9728" max="9728" width="2.140625" style="1" customWidth="1"/>
    <col min="9729" max="9729" width="4.42578125" style="1" customWidth="1"/>
    <col min="9730" max="9730" width="3" style="1" customWidth="1"/>
    <col min="9731" max="9731" width="2.5703125" style="1" customWidth="1"/>
    <col min="9732" max="9732" width="1" style="1" customWidth="1"/>
    <col min="9733" max="9733" width="0.85546875" style="1" customWidth="1"/>
    <col min="9734" max="9736" width="0" style="1" hidden="1" customWidth="1"/>
    <col min="9737" max="9737" width="2.42578125" style="1" customWidth="1"/>
    <col min="9738" max="9738" width="2.140625" style="1" customWidth="1"/>
    <col min="9739" max="9739" width="5" style="1" customWidth="1"/>
    <col min="9740" max="9740" width="2.5703125" style="1" customWidth="1"/>
    <col min="9741" max="9741" width="8.42578125" style="1" customWidth="1"/>
    <col min="9742" max="9742" width="6" style="1" customWidth="1"/>
    <col min="9743" max="9743" width="1.28515625" style="1" customWidth="1"/>
    <col min="9744" max="9744" width="8.28515625" style="1" customWidth="1"/>
    <col min="9745" max="9745" width="2.85546875" style="1" customWidth="1"/>
    <col min="9746" max="9746" width="3.140625" style="1" customWidth="1"/>
    <col min="9747" max="9747" width="3.85546875" style="1" customWidth="1"/>
    <col min="9748" max="9749" width="8.140625" style="1" customWidth="1"/>
    <col min="9750" max="9752" width="0" style="1" hidden="1" customWidth="1"/>
    <col min="9753" max="9753" width="6.7109375" style="1" customWidth="1"/>
    <col min="9754" max="9754" width="9" style="1" customWidth="1"/>
    <col min="9755" max="9755" width="10" style="1" customWidth="1"/>
    <col min="9756" max="9756" width="9.5703125" style="1" customWidth="1"/>
    <col min="9757" max="9757" width="8.85546875" style="1" customWidth="1"/>
    <col min="9758" max="9758" width="7.5703125" style="1" customWidth="1"/>
    <col min="9759" max="9759" width="7.140625" style="1" customWidth="1"/>
    <col min="9760" max="9761" width="9.140625" style="1" customWidth="1"/>
    <col min="9762" max="9762" width="10.42578125" style="1" customWidth="1"/>
    <col min="9763" max="9763" width="9.42578125" style="1" customWidth="1"/>
    <col min="9764" max="9977" width="9.140625" style="1"/>
    <col min="9978" max="9978" width="0.42578125" style="1" customWidth="1"/>
    <col min="9979" max="9979" width="0.85546875" style="1" customWidth="1"/>
    <col min="9980" max="9980" width="2.140625" style="1" customWidth="1"/>
    <col min="9981" max="9981" width="1.7109375" style="1" customWidth="1"/>
    <col min="9982" max="9982" width="2.42578125" style="1" customWidth="1"/>
    <col min="9983" max="9983" width="12.140625" style="1" customWidth="1"/>
    <col min="9984" max="9984" width="2.140625" style="1" customWidth="1"/>
    <col min="9985" max="9985" width="4.42578125" style="1" customWidth="1"/>
    <col min="9986" max="9986" width="3" style="1" customWidth="1"/>
    <col min="9987" max="9987" width="2.5703125" style="1" customWidth="1"/>
    <col min="9988" max="9988" width="1" style="1" customWidth="1"/>
    <col min="9989" max="9989" width="0.85546875" style="1" customWidth="1"/>
    <col min="9990" max="9992" width="0" style="1" hidden="1" customWidth="1"/>
    <col min="9993" max="9993" width="2.42578125" style="1" customWidth="1"/>
    <col min="9994" max="9994" width="2.140625" style="1" customWidth="1"/>
    <col min="9995" max="9995" width="5" style="1" customWidth="1"/>
    <col min="9996" max="9996" width="2.5703125" style="1" customWidth="1"/>
    <col min="9997" max="9997" width="8.42578125" style="1" customWidth="1"/>
    <col min="9998" max="9998" width="6" style="1" customWidth="1"/>
    <col min="9999" max="9999" width="1.28515625" style="1" customWidth="1"/>
    <col min="10000" max="10000" width="8.28515625" style="1" customWidth="1"/>
    <col min="10001" max="10001" width="2.85546875" style="1" customWidth="1"/>
    <col min="10002" max="10002" width="3.140625" style="1" customWidth="1"/>
    <col min="10003" max="10003" width="3.85546875" style="1" customWidth="1"/>
    <col min="10004" max="10005" width="8.140625" style="1" customWidth="1"/>
    <col min="10006" max="10008" width="0" style="1" hidden="1" customWidth="1"/>
    <col min="10009" max="10009" width="6.7109375" style="1" customWidth="1"/>
    <col min="10010" max="10010" width="9" style="1" customWidth="1"/>
    <col min="10011" max="10011" width="10" style="1" customWidth="1"/>
    <col min="10012" max="10012" width="9.5703125" style="1" customWidth="1"/>
    <col min="10013" max="10013" width="8.85546875" style="1" customWidth="1"/>
    <col min="10014" max="10014" width="7.5703125" style="1" customWidth="1"/>
    <col min="10015" max="10015" width="7.140625" style="1" customWidth="1"/>
    <col min="10016" max="10017" width="9.140625" style="1" customWidth="1"/>
    <col min="10018" max="10018" width="10.42578125" style="1" customWidth="1"/>
    <col min="10019" max="10019" width="9.42578125" style="1" customWidth="1"/>
    <col min="10020" max="10233" width="9.140625" style="1"/>
    <col min="10234" max="10234" width="0.42578125" style="1" customWidth="1"/>
    <col min="10235" max="10235" width="0.85546875" style="1" customWidth="1"/>
    <col min="10236" max="10236" width="2.140625" style="1" customWidth="1"/>
    <col min="10237" max="10237" width="1.7109375" style="1" customWidth="1"/>
    <col min="10238" max="10238" width="2.42578125" style="1" customWidth="1"/>
    <col min="10239" max="10239" width="12.140625" style="1" customWidth="1"/>
    <col min="10240" max="10240" width="2.140625" style="1" customWidth="1"/>
    <col min="10241" max="10241" width="4.42578125" style="1" customWidth="1"/>
    <col min="10242" max="10242" width="3" style="1" customWidth="1"/>
    <col min="10243" max="10243" width="2.5703125" style="1" customWidth="1"/>
    <col min="10244" max="10244" width="1" style="1" customWidth="1"/>
    <col min="10245" max="10245" width="0.85546875" style="1" customWidth="1"/>
    <col min="10246" max="10248" width="0" style="1" hidden="1" customWidth="1"/>
    <col min="10249" max="10249" width="2.42578125" style="1" customWidth="1"/>
    <col min="10250" max="10250" width="2.140625" style="1" customWidth="1"/>
    <col min="10251" max="10251" width="5" style="1" customWidth="1"/>
    <col min="10252" max="10252" width="2.5703125" style="1" customWidth="1"/>
    <col min="10253" max="10253" width="8.42578125" style="1" customWidth="1"/>
    <col min="10254" max="10254" width="6" style="1" customWidth="1"/>
    <col min="10255" max="10255" width="1.28515625" style="1" customWidth="1"/>
    <col min="10256" max="10256" width="8.28515625" style="1" customWidth="1"/>
    <col min="10257" max="10257" width="2.85546875" style="1" customWidth="1"/>
    <col min="10258" max="10258" width="3.140625" style="1" customWidth="1"/>
    <col min="10259" max="10259" width="3.85546875" style="1" customWidth="1"/>
    <col min="10260" max="10261" width="8.140625" style="1" customWidth="1"/>
    <col min="10262" max="10264" width="0" style="1" hidden="1" customWidth="1"/>
    <col min="10265" max="10265" width="6.7109375" style="1" customWidth="1"/>
    <col min="10266" max="10266" width="9" style="1" customWidth="1"/>
    <col min="10267" max="10267" width="10" style="1" customWidth="1"/>
    <col min="10268" max="10268" width="9.5703125" style="1" customWidth="1"/>
    <col min="10269" max="10269" width="8.85546875" style="1" customWidth="1"/>
    <col min="10270" max="10270" width="7.5703125" style="1" customWidth="1"/>
    <col min="10271" max="10271" width="7.140625" style="1" customWidth="1"/>
    <col min="10272" max="10273" width="9.140625" style="1" customWidth="1"/>
    <col min="10274" max="10274" width="10.42578125" style="1" customWidth="1"/>
    <col min="10275" max="10275" width="9.42578125" style="1" customWidth="1"/>
    <col min="10276" max="10489" width="9.140625" style="1"/>
    <col min="10490" max="10490" width="0.42578125" style="1" customWidth="1"/>
    <col min="10491" max="10491" width="0.85546875" style="1" customWidth="1"/>
    <col min="10492" max="10492" width="2.140625" style="1" customWidth="1"/>
    <col min="10493" max="10493" width="1.7109375" style="1" customWidth="1"/>
    <col min="10494" max="10494" width="2.42578125" style="1" customWidth="1"/>
    <col min="10495" max="10495" width="12.140625" style="1" customWidth="1"/>
    <col min="10496" max="10496" width="2.140625" style="1" customWidth="1"/>
    <col min="10497" max="10497" width="4.42578125" style="1" customWidth="1"/>
    <col min="10498" max="10498" width="3" style="1" customWidth="1"/>
    <col min="10499" max="10499" width="2.5703125" style="1" customWidth="1"/>
    <col min="10500" max="10500" width="1" style="1" customWidth="1"/>
    <col min="10501" max="10501" width="0.85546875" style="1" customWidth="1"/>
    <col min="10502" max="10504" width="0" style="1" hidden="1" customWidth="1"/>
    <col min="10505" max="10505" width="2.42578125" style="1" customWidth="1"/>
    <col min="10506" max="10506" width="2.140625" style="1" customWidth="1"/>
    <col min="10507" max="10507" width="5" style="1" customWidth="1"/>
    <col min="10508" max="10508" width="2.5703125" style="1" customWidth="1"/>
    <col min="10509" max="10509" width="8.42578125" style="1" customWidth="1"/>
    <col min="10510" max="10510" width="6" style="1" customWidth="1"/>
    <col min="10511" max="10511" width="1.28515625" style="1" customWidth="1"/>
    <col min="10512" max="10512" width="8.28515625" style="1" customWidth="1"/>
    <col min="10513" max="10513" width="2.85546875" style="1" customWidth="1"/>
    <col min="10514" max="10514" width="3.140625" style="1" customWidth="1"/>
    <col min="10515" max="10515" width="3.85546875" style="1" customWidth="1"/>
    <col min="10516" max="10517" width="8.140625" style="1" customWidth="1"/>
    <col min="10518" max="10520" width="0" style="1" hidden="1" customWidth="1"/>
    <col min="10521" max="10521" width="6.7109375" style="1" customWidth="1"/>
    <col min="10522" max="10522" width="9" style="1" customWidth="1"/>
    <col min="10523" max="10523" width="10" style="1" customWidth="1"/>
    <col min="10524" max="10524" width="9.5703125" style="1" customWidth="1"/>
    <col min="10525" max="10525" width="8.85546875" style="1" customWidth="1"/>
    <col min="10526" max="10526" width="7.5703125" style="1" customWidth="1"/>
    <col min="10527" max="10527" width="7.140625" style="1" customWidth="1"/>
    <col min="10528" max="10529" width="9.140625" style="1" customWidth="1"/>
    <col min="10530" max="10530" width="10.42578125" style="1" customWidth="1"/>
    <col min="10531" max="10531" width="9.42578125" style="1" customWidth="1"/>
    <col min="10532" max="10745" width="9.140625" style="1"/>
    <col min="10746" max="10746" width="0.42578125" style="1" customWidth="1"/>
    <col min="10747" max="10747" width="0.85546875" style="1" customWidth="1"/>
    <col min="10748" max="10748" width="2.140625" style="1" customWidth="1"/>
    <col min="10749" max="10749" width="1.7109375" style="1" customWidth="1"/>
    <col min="10750" max="10750" width="2.42578125" style="1" customWidth="1"/>
    <col min="10751" max="10751" width="12.140625" style="1" customWidth="1"/>
    <col min="10752" max="10752" width="2.140625" style="1" customWidth="1"/>
    <col min="10753" max="10753" width="4.42578125" style="1" customWidth="1"/>
    <col min="10754" max="10754" width="3" style="1" customWidth="1"/>
    <col min="10755" max="10755" width="2.5703125" style="1" customWidth="1"/>
    <col min="10756" max="10756" width="1" style="1" customWidth="1"/>
    <col min="10757" max="10757" width="0.85546875" style="1" customWidth="1"/>
    <col min="10758" max="10760" width="0" style="1" hidden="1" customWidth="1"/>
    <col min="10761" max="10761" width="2.42578125" style="1" customWidth="1"/>
    <col min="10762" max="10762" width="2.140625" style="1" customWidth="1"/>
    <col min="10763" max="10763" width="5" style="1" customWidth="1"/>
    <col min="10764" max="10764" width="2.5703125" style="1" customWidth="1"/>
    <col min="10765" max="10765" width="8.42578125" style="1" customWidth="1"/>
    <col min="10766" max="10766" width="6" style="1" customWidth="1"/>
    <col min="10767" max="10767" width="1.28515625" style="1" customWidth="1"/>
    <col min="10768" max="10768" width="8.28515625" style="1" customWidth="1"/>
    <col min="10769" max="10769" width="2.85546875" style="1" customWidth="1"/>
    <col min="10770" max="10770" width="3.140625" style="1" customWidth="1"/>
    <col min="10771" max="10771" width="3.85546875" style="1" customWidth="1"/>
    <col min="10772" max="10773" width="8.140625" style="1" customWidth="1"/>
    <col min="10774" max="10776" width="0" style="1" hidden="1" customWidth="1"/>
    <col min="10777" max="10777" width="6.7109375" style="1" customWidth="1"/>
    <col min="10778" max="10778" width="9" style="1" customWidth="1"/>
    <col min="10779" max="10779" width="10" style="1" customWidth="1"/>
    <col min="10780" max="10780" width="9.5703125" style="1" customWidth="1"/>
    <col min="10781" max="10781" width="8.85546875" style="1" customWidth="1"/>
    <col min="10782" max="10782" width="7.5703125" style="1" customWidth="1"/>
    <col min="10783" max="10783" width="7.140625" style="1" customWidth="1"/>
    <col min="10784" max="10785" width="9.140625" style="1" customWidth="1"/>
    <col min="10786" max="10786" width="10.42578125" style="1" customWidth="1"/>
    <col min="10787" max="10787" width="9.42578125" style="1" customWidth="1"/>
    <col min="10788" max="11001" width="9.140625" style="1"/>
    <col min="11002" max="11002" width="0.42578125" style="1" customWidth="1"/>
    <col min="11003" max="11003" width="0.85546875" style="1" customWidth="1"/>
    <col min="11004" max="11004" width="2.140625" style="1" customWidth="1"/>
    <col min="11005" max="11005" width="1.7109375" style="1" customWidth="1"/>
    <col min="11006" max="11006" width="2.42578125" style="1" customWidth="1"/>
    <col min="11007" max="11007" width="12.140625" style="1" customWidth="1"/>
    <col min="11008" max="11008" width="2.140625" style="1" customWidth="1"/>
    <col min="11009" max="11009" width="4.42578125" style="1" customWidth="1"/>
    <col min="11010" max="11010" width="3" style="1" customWidth="1"/>
    <col min="11011" max="11011" width="2.5703125" style="1" customWidth="1"/>
    <col min="11012" max="11012" width="1" style="1" customWidth="1"/>
    <col min="11013" max="11013" width="0.85546875" style="1" customWidth="1"/>
    <col min="11014" max="11016" width="0" style="1" hidden="1" customWidth="1"/>
    <col min="11017" max="11017" width="2.42578125" style="1" customWidth="1"/>
    <col min="11018" max="11018" width="2.140625" style="1" customWidth="1"/>
    <col min="11019" max="11019" width="5" style="1" customWidth="1"/>
    <col min="11020" max="11020" width="2.5703125" style="1" customWidth="1"/>
    <col min="11021" max="11021" width="8.42578125" style="1" customWidth="1"/>
    <col min="11022" max="11022" width="6" style="1" customWidth="1"/>
    <col min="11023" max="11023" width="1.28515625" style="1" customWidth="1"/>
    <col min="11024" max="11024" width="8.28515625" style="1" customWidth="1"/>
    <col min="11025" max="11025" width="2.85546875" style="1" customWidth="1"/>
    <col min="11026" max="11026" width="3.140625" style="1" customWidth="1"/>
    <col min="11027" max="11027" width="3.85546875" style="1" customWidth="1"/>
    <col min="11028" max="11029" width="8.140625" style="1" customWidth="1"/>
    <col min="11030" max="11032" width="0" style="1" hidden="1" customWidth="1"/>
    <col min="11033" max="11033" width="6.7109375" style="1" customWidth="1"/>
    <col min="11034" max="11034" width="9" style="1" customWidth="1"/>
    <col min="11035" max="11035" width="10" style="1" customWidth="1"/>
    <col min="11036" max="11036" width="9.5703125" style="1" customWidth="1"/>
    <col min="11037" max="11037" width="8.85546875" style="1" customWidth="1"/>
    <col min="11038" max="11038" width="7.5703125" style="1" customWidth="1"/>
    <col min="11039" max="11039" width="7.140625" style="1" customWidth="1"/>
    <col min="11040" max="11041" width="9.140625" style="1" customWidth="1"/>
    <col min="11042" max="11042" width="10.42578125" style="1" customWidth="1"/>
    <col min="11043" max="11043" width="9.42578125" style="1" customWidth="1"/>
    <col min="11044" max="11257" width="9.140625" style="1"/>
    <col min="11258" max="11258" width="0.42578125" style="1" customWidth="1"/>
    <col min="11259" max="11259" width="0.85546875" style="1" customWidth="1"/>
    <col min="11260" max="11260" width="2.140625" style="1" customWidth="1"/>
    <col min="11261" max="11261" width="1.7109375" style="1" customWidth="1"/>
    <col min="11262" max="11262" width="2.42578125" style="1" customWidth="1"/>
    <col min="11263" max="11263" width="12.140625" style="1" customWidth="1"/>
    <col min="11264" max="11264" width="2.140625" style="1" customWidth="1"/>
    <col min="11265" max="11265" width="4.42578125" style="1" customWidth="1"/>
    <col min="11266" max="11266" width="3" style="1" customWidth="1"/>
    <col min="11267" max="11267" width="2.5703125" style="1" customWidth="1"/>
    <col min="11268" max="11268" width="1" style="1" customWidth="1"/>
    <col min="11269" max="11269" width="0.85546875" style="1" customWidth="1"/>
    <col min="11270" max="11272" width="0" style="1" hidden="1" customWidth="1"/>
    <col min="11273" max="11273" width="2.42578125" style="1" customWidth="1"/>
    <col min="11274" max="11274" width="2.140625" style="1" customWidth="1"/>
    <col min="11275" max="11275" width="5" style="1" customWidth="1"/>
    <col min="11276" max="11276" width="2.5703125" style="1" customWidth="1"/>
    <col min="11277" max="11277" width="8.42578125" style="1" customWidth="1"/>
    <col min="11278" max="11278" width="6" style="1" customWidth="1"/>
    <col min="11279" max="11279" width="1.28515625" style="1" customWidth="1"/>
    <col min="11280" max="11280" width="8.28515625" style="1" customWidth="1"/>
    <col min="11281" max="11281" width="2.85546875" style="1" customWidth="1"/>
    <col min="11282" max="11282" width="3.140625" style="1" customWidth="1"/>
    <col min="11283" max="11283" width="3.85546875" style="1" customWidth="1"/>
    <col min="11284" max="11285" width="8.140625" style="1" customWidth="1"/>
    <col min="11286" max="11288" width="0" style="1" hidden="1" customWidth="1"/>
    <col min="11289" max="11289" width="6.7109375" style="1" customWidth="1"/>
    <col min="11290" max="11290" width="9" style="1" customWidth="1"/>
    <col min="11291" max="11291" width="10" style="1" customWidth="1"/>
    <col min="11292" max="11292" width="9.5703125" style="1" customWidth="1"/>
    <col min="11293" max="11293" width="8.85546875" style="1" customWidth="1"/>
    <col min="11294" max="11294" width="7.5703125" style="1" customWidth="1"/>
    <col min="11295" max="11295" width="7.140625" style="1" customWidth="1"/>
    <col min="11296" max="11297" width="9.140625" style="1" customWidth="1"/>
    <col min="11298" max="11298" width="10.42578125" style="1" customWidth="1"/>
    <col min="11299" max="11299" width="9.42578125" style="1" customWidth="1"/>
    <col min="11300" max="11513" width="9.140625" style="1"/>
    <col min="11514" max="11514" width="0.42578125" style="1" customWidth="1"/>
    <col min="11515" max="11515" width="0.85546875" style="1" customWidth="1"/>
    <col min="11516" max="11516" width="2.140625" style="1" customWidth="1"/>
    <col min="11517" max="11517" width="1.7109375" style="1" customWidth="1"/>
    <col min="11518" max="11518" width="2.42578125" style="1" customWidth="1"/>
    <col min="11519" max="11519" width="12.140625" style="1" customWidth="1"/>
    <col min="11520" max="11520" width="2.140625" style="1" customWidth="1"/>
    <col min="11521" max="11521" width="4.42578125" style="1" customWidth="1"/>
    <col min="11522" max="11522" width="3" style="1" customWidth="1"/>
    <col min="11523" max="11523" width="2.5703125" style="1" customWidth="1"/>
    <col min="11524" max="11524" width="1" style="1" customWidth="1"/>
    <col min="11525" max="11525" width="0.85546875" style="1" customWidth="1"/>
    <col min="11526" max="11528" width="0" style="1" hidden="1" customWidth="1"/>
    <col min="11529" max="11529" width="2.42578125" style="1" customWidth="1"/>
    <col min="11530" max="11530" width="2.140625" style="1" customWidth="1"/>
    <col min="11531" max="11531" width="5" style="1" customWidth="1"/>
    <col min="11532" max="11532" width="2.5703125" style="1" customWidth="1"/>
    <col min="11533" max="11533" width="8.42578125" style="1" customWidth="1"/>
    <col min="11534" max="11534" width="6" style="1" customWidth="1"/>
    <col min="11535" max="11535" width="1.28515625" style="1" customWidth="1"/>
    <col min="11536" max="11536" width="8.28515625" style="1" customWidth="1"/>
    <col min="11537" max="11537" width="2.85546875" style="1" customWidth="1"/>
    <col min="11538" max="11538" width="3.140625" style="1" customWidth="1"/>
    <col min="11539" max="11539" width="3.85546875" style="1" customWidth="1"/>
    <col min="11540" max="11541" width="8.140625" style="1" customWidth="1"/>
    <col min="11542" max="11544" width="0" style="1" hidden="1" customWidth="1"/>
    <col min="11545" max="11545" width="6.7109375" style="1" customWidth="1"/>
    <col min="11546" max="11546" width="9" style="1" customWidth="1"/>
    <col min="11547" max="11547" width="10" style="1" customWidth="1"/>
    <col min="11548" max="11548" width="9.5703125" style="1" customWidth="1"/>
    <col min="11549" max="11549" width="8.85546875" style="1" customWidth="1"/>
    <col min="11550" max="11550" width="7.5703125" style="1" customWidth="1"/>
    <col min="11551" max="11551" width="7.140625" style="1" customWidth="1"/>
    <col min="11552" max="11553" width="9.140625" style="1" customWidth="1"/>
    <col min="11554" max="11554" width="10.42578125" style="1" customWidth="1"/>
    <col min="11555" max="11555" width="9.42578125" style="1" customWidth="1"/>
    <col min="11556" max="11769" width="9.140625" style="1"/>
    <col min="11770" max="11770" width="0.42578125" style="1" customWidth="1"/>
    <col min="11771" max="11771" width="0.85546875" style="1" customWidth="1"/>
    <col min="11772" max="11772" width="2.140625" style="1" customWidth="1"/>
    <col min="11773" max="11773" width="1.7109375" style="1" customWidth="1"/>
    <col min="11774" max="11774" width="2.42578125" style="1" customWidth="1"/>
    <col min="11775" max="11775" width="12.140625" style="1" customWidth="1"/>
    <col min="11776" max="11776" width="2.140625" style="1" customWidth="1"/>
    <col min="11777" max="11777" width="4.42578125" style="1" customWidth="1"/>
    <col min="11778" max="11778" width="3" style="1" customWidth="1"/>
    <col min="11779" max="11779" width="2.5703125" style="1" customWidth="1"/>
    <col min="11780" max="11780" width="1" style="1" customWidth="1"/>
    <col min="11781" max="11781" width="0.85546875" style="1" customWidth="1"/>
    <col min="11782" max="11784" width="0" style="1" hidden="1" customWidth="1"/>
    <col min="11785" max="11785" width="2.42578125" style="1" customWidth="1"/>
    <col min="11786" max="11786" width="2.140625" style="1" customWidth="1"/>
    <col min="11787" max="11787" width="5" style="1" customWidth="1"/>
    <col min="11788" max="11788" width="2.5703125" style="1" customWidth="1"/>
    <col min="11789" max="11789" width="8.42578125" style="1" customWidth="1"/>
    <col min="11790" max="11790" width="6" style="1" customWidth="1"/>
    <col min="11791" max="11791" width="1.28515625" style="1" customWidth="1"/>
    <col min="11792" max="11792" width="8.28515625" style="1" customWidth="1"/>
    <col min="11793" max="11793" width="2.85546875" style="1" customWidth="1"/>
    <col min="11794" max="11794" width="3.140625" style="1" customWidth="1"/>
    <col min="11795" max="11795" width="3.85546875" style="1" customWidth="1"/>
    <col min="11796" max="11797" width="8.140625" style="1" customWidth="1"/>
    <col min="11798" max="11800" width="0" style="1" hidden="1" customWidth="1"/>
    <col min="11801" max="11801" width="6.7109375" style="1" customWidth="1"/>
    <col min="11802" max="11802" width="9" style="1" customWidth="1"/>
    <col min="11803" max="11803" width="10" style="1" customWidth="1"/>
    <col min="11804" max="11804" width="9.5703125" style="1" customWidth="1"/>
    <col min="11805" max="11805" width="8.85546875" style="1" customWidth="1"/>
    <col min="11806" max="11806" width="7.5703125" style="1" customWidth="1"/>
    <col min="11807" max="11807" width="7.140625" style="1" customWidth="1"/>
    <col min="11808" max="11809" width="9.140625" style="1" customWidth="1"/>
    <col min="11810" max="11810" width="10.42578125" style="1" customWidth="1"/>
    <col min="11811" max="11811" width="9.42578125" style="1" customWidth="1"/>
    <col min="11812" max="12025" width="9.140625" style="1"/>
    <col min="12026" max="12026" width="0.42578125" style="1" customWidth="1"/>
    <col min="12027" max="12027" width="0.85546875" style="1" customWidth="1"/>
    <col min="12028" max="12028" width="2.140625" style="1" customWidth="1"/>
    <col min="12029" max="12029" width="1.7109375" style="1" customWidth="1"/>
    <col min="12030" max="12030" width="2.42578125" style="1" customWidth="1"/>
    <col min="12031" max="12031" width="12.140625" style="1" customWidth="1"/>
    <col min="12032" max="12032" width="2.140625" style="1" customWidth="1"/>
    <col min="12033" max="12033" width="4.42578125" style="1" customWidth="1"/>
    <col min="12034" max="12034" width="3" style="1" customWidth="1"/>
    <col min="12035" max="12035" width="2.5703125" style="1" customWidth="1"/>
    <col min="12036" max="12036" width="1" style="1" customWidth="1"/>
    <col min="12037" max="12037" width="0.85546875" style="1" customWidth="1"/>
    <col min="12038" max="12040" width="0" style="1" hidden="1" customWidth="1"/>
    <col min="12041" max="12041" width="2.42578125" style="1" customWidth="1"/>
    <col min="12042" max="12042" width="2.140625" style="1" customWidth="1"/>
    <col min="12043" max="12043" width="5" style="1" customWidth="1"/>
    <col min="12044" max="12044" width="2.5703125" style="1" customWidth="1"/>
    <col min="12045" max="12045" width="8.42578125" style="1" customWidth="1"/>
    <col min="12046" max="12046" width="6" style="1" customWidth="1"/>
    <col min="12047" max="12047" width="1.28515625" style="1" customWidth="1"/>
    <col min="12048" max="12048" width="8.28515625" style="1" customWidth="1"/>
    <col min="12049" max="12049" width="2.85546875" style="1" customWidth="1"/>
    <col min="12050" max="12050" width="3.140625" style="1" customWidth="1"/>
    <col min="12051" max="12051" width="3.85546875" style="1" customWidth="1"/>
    <col min="12052" max="12053" width="8.140625" style="1" customWidth="1"/>
    <col min="12054" max="12056" width="0" style="1" hidden="1" customWidth="1"/>
    <col min="12057" max="12057" width="6.7109375" style="1" customWidth="1"/>
    <col min="12058" max="12058" width="9" style="1" customWidth="1"/>
    <col min="12059" max="12059" width="10" style="1" customWidth="1"/>
    <col min="12060" max="12060" width="9.5703125" style="1" customWidth="1"/>
    <col min="12061" max="12061" width="8.85546875" style="1" customWidth="1"/>
    <col min="12062" max="12062" width="7.5703125" style="1" customWidth="1"/>
    <col min="12063" max="12063" width="7.140625" style="1" customWidth="1"/>
    <col min="12064" max="12065" width="9.140625" style="1" customWidth="1"/>
    <col min="12066" max="12066" width="10.42578125" style="1" customWidth="1"/>
    <col min="12067" max="12067" width="9.42578125" style="1" customWidth="1"/>
    <col min="12068" max="12281" width="9.140625" style="1"/>
    <col min="12282" max="12282" width="0.42578125" style="1" customWidth="1"/>
    <col min="12283" max="12283" width="0.85546875" style="1" customWidth="1"/>
    <col min="12284" max="12284" width="2.140625" style="1" customWidth="1"/>
    <col min="12285" max="12285" width="1.7109375" style="1" customWidth="1"/>
    <col min="12286" max="12286" width="2.42578125" style="1" customWidth="1"/>
    <col min="12287" max="12287" width="12.140625" style="1" customWidth="1"/>
    <col min="12288" max="12288" width="2.140625" style="1" customWidth="1"/>
    <col min="12289" max="12289" width="4.42578125" style="1" customWidth="1"/>
    <col min="12290" max="12290" width="3" style="1" customWidth="1"/>
    <col min="12291" max="12291" width="2.5703125" style="1" customWidth="1"/>
    <col min="12292" max="12292" width="1" style="1" customWidth="1"/>
    <col min="12293" max="12293" width="0.85546875" style="1" customWidth="1"/>
    <col min="12294" max="12296" width="0" style="1" hidden="1" customWidth="1"/>
    <col min="12297" max="12297" width="2.42578125" style="1" customWidth="1"/>
    <col min="12298" max="12298" width="2.140625" style="1" customWidth="1"/>
    <col min="12299" max="12299" width="5" style="1" customWidth="1"/>
    <col min="12300" max="12300" width="2.5703125" style="1" customWidth="1"/>
    <col min="12301" max="12301" width="8.42578125" style="1" customWidth="1"/>
    <col min="12302" max="12302" width="6" style="1" customWidth="1"/>
    <col min="12303" max="12303" width="1.28515625" style="1" customWidth="1"/>
    <col min="12304" max="12304" width="8.28515625" style="1" customWidth="1"/>
    <col min="12305" max="12305" width="2.85546875" style="1" customWidth="1"/>
    <col min="12306" max="12306" width="3.140625" style="1" customWidth="1"/>
    <col min="12307" max="12307" width="3.85546875" style="1" customWidth="1"/>
    <col min="12308" max="12309" width="8.140625" style="1" customWidth="1"/>
    <col min="12310" max="12312" width="0" style="1" hidden="1" customWidth="1"/>
    <col min="12313" max="12313" width="6.7109375" style="1" customWidth="1"/>
    <col min="12314" max="12314" width="9" style="1" customWidth="1"/>
    <col min="12315" max="12315" width="10" style="1" customWidth="1"/>
    <col min="12316" max="12316" width="9.5703125" style="1" customWidth="1"/>
    <col min="12317" max="12317" width="8.85546875" style="1" customWidth="1"/>
    <col min="12318" max="12318" width="7.5703125" style="1" customWidth="1"/>
    <col min="12319" max="12319" width="7.140625" style="1" customWidth="1"/>
    <col min="12320" max="12321" width="9.140625" style="1" customWidth="1"/>
    <col min="12322" max="12322" width="10.42578125" style="1" customWidth="1"/>
    <col min="12323" max="12323" width="9.42578125" style="1" customWidth="1"/>
    <col min="12324" max="12537" width="9.140625" style="1"/>
    <col min="12538" max="12538" width="0.42578125" style="1" customWidth="1"/>
    <col min="12539" max="12539" width="0.85546875" style="1" customWidth="1"/>
    <col min="12540" max="12540" width="2.140625" style="1" customWidth="1"/>
    <col min="12541" max="12541" width="1.7109375" style="1" customWidth="1"/>
    <col min="12542" max="12542" width="2.42578125" style="1" customWidth="1"/>
    <col min="12543" max="12543" width="12.140625" style="1" customWidth="1"/>
    <col min="12544" max="12544" width="2.140625" style="1" customWidth="1"/>
    <col min="12545" max="12545" width="4.42578125" style="1" customWidth="1"/>
    <col min="12546" max="12546" width="3" style="1" customWidth="1"/>
    <col min="12547" max="12547" width="2.5703125" style="1" customWidth="1"/>
    <col min="12548" max="12548" width="1" style="1" customWidth="1"/>
    <col min="12549" max="12549" width="0.85546875" style="1" customWidth="1"/>
    <col min="12550" max="12552" width="0" style="1" hidden="1" customWidth="1"/>
    <col min="12553" max="12553" width="2.42578125" style="1" customWidth="1"/>
    <col min="12554" max="12554" width="2.140625" style="1" customWidth="1"/>
    <col min="12555" max="12555" width="5" style="1" customWidth="1"/>
    <col min="12556" max="12556" width="2.5703125" style="1" customWidth="1"/>
    <col min="12557" max="12557" width="8.42578125" style="1" customWidth="1"/>
    <col min="12558" max="12558" width="6" style="1" customWidth="1"/>
    <col min="12559" max="12559" width="1.28515625" style="1" customWidth="1"/>
    <col min="12560" max="12560" width="8.28515625" style="1" customWidth="1"/>
    <col min="12561" max="12561" width="2.85546875" style="1" customWidth="1"/>
    <col min="12562" max="12562" width="3.140625" style="1" customWidth="1"/>
    <col min="12563" max="12563" width="3.85546875" style="1" customWidth="1"/>
    <col min="12564" max="12565" width="8.140625" style="1" customWidth="1"/>
    <col min="12566" max="12568" width="0" style="1" hidden="1" customWidth="1"/>
    <col min="12569" max="12569" width="6.7109375" style="1" customWidth="1"/>
    <col min="12570" max="12570" width="9" style="1" customWidth="1"/>
    <col min="12571" max="12571" width="10" style="1" customWidth="1"/>
    <col min="12572" max="12572" width="9.5703125" style="1" customWidth="1"/>
    <col min="12573" max="12573" width="8.85546875" style="1" customWidth="1"/>
    <col min="12574" max="12574" width="7.5703125" style="1" customWidth="1"/>
    <col min="12575" max="12575" width="7.140625" style="1" customWidth="1"/>
    <col min="12576" max="12577" width="9.140625" style="1" customWidth="1"/>
    <col min="12578" max="12578" width="10.42578125" style="1" customWidth="1"/>
    <col min="12579" max="12579" width="9.42578125" style="1" customWidth="1"/>
    <col min="12580" max="12793" width="9.140625" style="1"/>
    <col min="12794" max="12794" width="0.42578125" style="1" customWidth="1"/>
    <col min="12795" max="12795" width="0.85546875" style="1" customWidth="1"/>
    <col min="12796" max="12796" width="2.140625" style="1" customWidth="1"/>
    <col min="12797" max="12797" width="1.7109375" style="1" customWidth="1"/>
    <col min="12798" max="12798" width="2.42578125" style="1" customWidth="1"/>
    <col min="12799" max="12799" width="12.140625" style="1" customWidth="1"/>
    <col min="12800" max="12800" width="2.140625" style="1" customWidth="1"/>
    <col min="12801" max="12801" width="4.42578125" style="1" customWidth="1"/>
    <col min="12802" max="12802" width="3" style="1" customWidth="1"/>
    <col min="12803" max="12803" width="2.5703125" style="1" customWidth="1"/>
    <col min="12804" max="12804" width="1" style="1" customWidth="1"/>
    <col min="12805" max="12805" width="0.85546875" style="1" customWidth="1"/>
    <col min="12806" max="12808" width="0" style="1" hidden="1" customWidth="1"/>
    <col min="12809" max="12809" width="2.42578125" style="1" customWidth="1"/>
    <col min="12810" max="12810" width="2.140625" style="1" customWidth="1"/>
    <col min="12811" max="12811" width="5" style="1" customWidth="1"/>
    <col min="12812" max="12812" width="2.5703125" style="1" customWidth="1"/>
    <col min="12813" max="12813" width="8.42578125" style="1" customWidth="1"/>
    <col min="12814" max="12814" width="6" style="1" customWidth="1"/>
    <col min="12815" max="12815" width="1.28515625" style="1" customWidth="1"/>
    <col min="12816" max="12816" width="8.28515625" style="1" customWidth="1"/>
    <col min="12817" max="12817" width="2.85546875" style="1" customWidth="1"/>
    <col min="12818" max="12818" width="3.140625" style="1" customWidth="1"/>
    <col min="12819" max="12819" width="3.85546875" style="1" customWidth="1"/>
    <col min="12820" max="12821" width="8.140625" style="1" customWidth="1"/>
    <col min="12822" max="12824" width="0" style="1" hidden="1" customWidth="1"/>
    <col min="12825" max="12825" width="6.7109375" style="1" customWidth="1"/>
    <col min="12826" max="12826" width="9" style="1" customWidth="1"/>
    <col min="12827" max="12827" width="10" style="1" customWidth="1"/>
    <col min="12828" max="12828" width="9.5703125" style="1" customWidth="1"/>
    <col min="12829" max="12829" width="8.85546875" style="1" customWidth="1"/>
    <col min="12830" max="12830" width="7.5703125" style="1" customWidth="1"/>
    <col min="12831" max="12831" width="7.140625" style="1" customWidth="1"/>
    <col min="12832" max="12833" width="9.140625" style="1" customWidth="1"/>
    <col min="12834" max="12834" width="10.42578125" style="1" customWidth="1"/>
    <col min="12835" max="12835" width="9.42578125" style="1" customWidth="1"/>
    <col min="12836" max="13049" width="9.140625" style="1"/>
    <col min="13050" max="13050" width="0.42578125" style="1" customWidth="1"/>
    <col min="13051" max="13051" width="0.85546875" style="1" customWidth="1"/>
    <col min="13052" max="13052" width="2.140625" style="1" customWidth="1"/>
    <col min="13053" max="13053" width="1.7109375" style="1" customWidth="1"/>
    <col min="13054" max="13054" width="2.42578125" style="1" customWidth="1"/>
    <col min="13055" max="13055" width="12.140625" style="1" customWidth="1"/>
    <col min="13056" max="13056" width="2.140625" style="1" customWidth="1"/>
    <col min="13057" max="13057" width="4.42578125" style="1" customWidth="1"/>
    <col min="13058" max="13058" width="3" style="1" customWidth="1"/>
    <col min="13059" max="13059" width="2.5703125" style="1" customWidth="1"/>
    <col min="13060" max="13060" width="1" style="1" customWidth="1"/>
    <col min="13061" max="13061" width="0.85546875" style="1" customWidth="1"/>
    <col min="13062" max="13064" width="0" style="1" hidden="1" customWidth="1"/>
    <col min="13065" max="13065" width="2.42578125" style="1" customWidth="1"/>
    <col min="13066" max="13066" width="2.140625" style="1" customWidth="1"/>
    <col min="13067" max="13067" width="5" style="1" customWidth="1"/>
    <col min="13068" max="13068" width="2.5703125" style="1" customWidth="1"/>
    <col min="13069" max="13069" width="8.42578125" style="1" customWidth="1"/>
    <col min="13070" max="13070" width="6" style="1" customWidth="1"/>
    <col min="13071" max="13071" width="1.28515625" style="1" customWidth="1"/>
    <col min="13072" max="13072" width="8.28515625" style="1" customWidth="1"/>
    <col min="13073" max="13073" width="2.85546875" style="1" customWidth="1"/>
    <col min="13074" max="13074" width="3.140625" style="1" customWidth="1"/>
    <col min="13075" max="13075" width="3.85546875" style="1" customWidth="1"/>
    <col min="13076" max="13077" width="8.140625" style="1" customWidth="1"/>
    <col min="13078" max="13080" width="0" style="1" hidden="1" customWidth="1"/>
    <col min="13081" max="13081" width="6.7109375" style="1" customWidth="1"/>
    <col min="13082" max="13082" width="9" style="1" customWidth="1"/>
    <col min="13083" max="13083" width="10" style="1" customWidth="1"/>
    <col min="13084" max="13084" width="9.5703125" style="1" customWidth="1"/>
    <col min="13085" max="13085" width="8.85546875" style="1" customWidth="1"/>
    <col min="13086" max="13086" width="7.5703125" style="1" customWidth="1"/>
    <col min="13087" max="13087" width="7.140625" style="1" customWidth="1"/>
    <col min="13088" max="13089" width="9.140625" style="1" customWidth="1"/>
    <col min="13090" max="13090" width="10.42578125" style="1" customWidth="1"/>
    <col min="13091" max="13091" width="9.42578125" style="1" customWidth="1"/>
    <col min="13092" max="13305" width="9.140625" style="1"/>
    <col min="13306" max="13306" width="0.42578125" style="1" customWidth="1"/>
    <col min="13307" max="13307" width="0.85546875" style="1" customWidth="1"/>
    <col min="13308" max="13308" width="2.140625" style="1" customWidth="1"/>
    <col min="13309" max="13309" width="1.7109375" style="1" customWidth="1"/>
    <col min="13310" max="13310" width="2.42578125" style="1" customWidth="1"/>
    <col min="13311" max="13311" width="12.140625" style="1" customWidth="1"/>
    <col min="13312" max="13312" width="2.140625" style="1" customWidth="1"/>
    <col min="13313" max="13313" width="4.42578125" style="1" customWidth="1"/>
    <col min="13314" max="13314" width="3" style="1" customWidth="1"/>
    <col min="13315" max="13315" width="2.5703125" style="1" customWidth="1"/>
    <col min="13316" max="13316" width="1" style="1" customWidth="1"/>
    <col min="13317" max="13317" width="0.85546875" style="1" customWidth="1"/>
    <col min="13318" max="13320" width="0" style="1" hidden="1" customWidth="1"/>
    <col min="13321" max="13321" width="2.42578125" style="1" customWidth="1"/>
    <col min="13322" max="13322" width="2.140625" style="1" customWidth="1"/>
    <col min="13323" max="13323" width="5" style="1" customWidth="1"/>
    <col min="13324" max="13324" width="2.5703125" style="1" customWidth="1"/>
    <col min="13325" max="13325" width="8.42578125" style="1" customWidth="1"/>
    <col min="13326" max="13326" width="6" style="1" customWidth="1"/>
    <col min="13327" max="13327" width="1.28515625" style="1" customWidth="1"/>
    <col min="13328" max="13328" width="8.28515625" style="1" customWidth="1"/>
    <col min="13329" max="13329" width="2.85546875" style="1" customWidth="1"/>
    <col min="13330" max="13330" width="3.140625" style="1" customWidth="1"/>
    <col min="13331" max="13331" width="3.85546875" style="1" customWidth="1"/>
    <col min="13332" max="13333" width="8.140625" style="1" customWidth="1"/>
    <col min="13334" max="13336" width="0" style="1" hidden="1" customWidth="1"/>
    <col min="13337" max="13337" width="6.7109375" style="1" customWidth="1"/>
    <col min="13338" max="13338" width="9" style="1" customWidth="1"/>
    <col min="13339" max="13339" width="10" style="1" customWidth="1"/>
    <col min="13340" max="13340" width="9.5703125" style="1" customWidth="1"/>
    <col min="13341" max="13341" width="8.85546875" style="1" customWidth="1"/>
    <col min="13342" max="13342" width="7.5703125" style="1" customWidth="1"/>
    <col min="13343" max="13343" width="7.140625" style="1" customWidth="1"/>
    <col min="13344" max="13345" width="9.140625" style="1" customWidth="1"/>
    <col min="13346" max="13346" width="10.42578125" style="1" customWidth="1"/>
    <col min="13347" max="13347" width="9.42578125" style="1" customWidth="1"/>
    <col min="13348" max="13561" width="9.140625" style="1"/>
    <col min="13562" max="13562" width="0.42578125" style="1" customWidth="1"/>
    <col min="13563" max="13563" width="0.85546875" style="1" customWidth="1"/>
    <col min="13564" max="13564" width="2.140625" style="1" customWidth="1"/>
    <col min="13565" max="13565" width="1.7109375" style="1" customWidth="1"/>
    <col min="13566" max="13566" width="2.42578125" style="1" customWidth="1"/>
    <col min="13567" max="13567" width="12.140625" style="1" customWidth="1"/>
    <col min="13568" max="13568" width="2.140625" style="1" customWidth="1"/>
    <col min="13569" max="13569" width="4.42578125" style="1" customWidth="1"/>
    <col min="13570" max="13570" width="3" style="1" customWidth="1"/>
    <col min="13571" max="13571" width="2.5703125" style="1" customWidth="1"/>
    <col min="13572" max="13572" width="1" style="1" customWidth="1"/>
    <col min="13573" max="13573" width="0.85546875" style="1" customWidth="1"/>
    <col min="13574" max="13576" width="0" style="1" hidden="1" customWidth="1"/>
    <col min="13577" max="13577" width="2.42578125" style="1" customWidth="1"/>
    <col min="13578" max="13578" width="2.140625" style="1" customWidth="1"/>
    <col min="13579" max="13579" width="5" style="1" customWidth="1"/>
    <col min="13580" max="13580" width="2.5703125" style="1" customWidth="1"/>
    <col min="13581" max="13581" width="8.42578125" style="1" customWidth="1"/>
    <col min="13582" max="13582" width="6" style="1" customWidth="1"/>
    <col min="13583" max="13583" width="1.28515625" style="1" customWidth="1"/>
    <col min="13584" max="13584" width="8.28515625" style="1" customWidth="1"/>
    <col min="13585" max="13585" width="2.85546875" style="1" customWidth="1"/>
    <col min="13586" max="13586" width="3.140625" style="1" customWidth="1"/>
    <col min="13587" max="13587" width="3.85546875" style="1" customWidth="1"/>
    <col min="13588" max="13589" width="8.140625" style="1" customWidth="1"/>
    <col min="13590" max="13592" width="0" style="1" hidden="1" customWidth="1"/>
    <col min="13593" max="13593" width="6.7109375" style="1" customWidth="1"/>
    <col min="13594" max="13594" width="9" style="1" customWidth="1"/>
    <col min="13595" max="13595" width="10" style="1" customWidth="1"/>
    <col min="13596" max="13596" width="9.5703125" style="1" customWidth="1"/>
    <col min="13597" max="13597" width="8.85546875" style="1" customWidth="1"/>
    <col min="13598" max="13598" width="7.5703125" style="1" customWidth="1"/>
    <col min="13599" max="13599" width="7.140625" style="1" customWidth="1"/>
    <col min="13600" max="13601" width="9.140625" style="1" customWidth="1"/>
    <col min="13602" max="13602" width="10.42578125" style="1" customWidth="1"/>
    <col min="13603" max="13603" width="9.42578125" style="1" customWidth="1"/>
    <col min="13604" max="13817" width="9.140625" style="1"/>
    <col min="13818" max="13818" width="0.42578125" style="1" customWidth="1"/>
    <col min="13819" max="13819" width="0.85546875" style="1" customWidth="1"/>
    <col min="13820" max="13820" width="2.140625" style="1" customWidth="1"/>
    <col min="13821" max="13821" width="1.7109375" style="1" customWidth="1"/>
    <col min="13822" max="13822" width="2.42578125" style="1" customWidth="1"/>
    <col min="13823" max="13823" width="12.140625" style="1" customWidth="1"/>
    <col min="13824" max="13824" width="2.140625" style="1" customWidth="1"/>
    <col min="13825" max="13825" width="4.42578125" style="1" customWidth="1"/>
    <col min="13826" max="13826" width="3" style="1" customWidth="1"/>
    <col min="13827" max="13827" width="2.5703125" style="1" customWidth="1"/>
    <col min="13828" max="13828" width="1" style="1" customWidth="1"/>
    <col min="13829" max="13829" width="0.85546875" style="1" customWidth="1"/>
    <col min="13830" max="13832" width="0" style="1" hidden="1" customWidth="1"/>
    <col min="13833" max="13833" width="2.42578125" style="1" customWidth="1"/>
    <col min="13834" max="13834" width="2.140625" style="1" customWidth="1"/>
    <col min="13835" max="13835" width="5" style="1" customWidth="1"/>
    <col min="13836" max="13836" width="2.5703125" style="1" customWidth="1"/>
    <col min="13837" max="13837" width="8.42578125" style="1" customWidth="1"/>
    <col min="13838" max="13838" width="6" style="1" customWidth="1"/>
    <col min="13839" max="13839" width="1.28515625" style="1" customWidth="1"/>
    <col min="13840" max="13840" width="8.28515625" style="1" customWidth="1"/>
    <col min="13841" max="13841" width="2.85546875" style="1" customWidth="1"/>
    <col min="13842" max="13842" width="3.140625" style="1" customWidth="1"/>
    <col min="13843" max="13843" width="3.85546875" style="1" customWidth="1"/>
    <col min="13844" max="13845" width="8.140625" style="1" customWidth="1"/>
    <col min="13846" max="13848" width="0" style="1" hidden="1" customWidth="1"/>
    <col min="13849" max="13849" width="6.7109375" style="1" customWidth="1"/>
    <col min="13850" max="13850" width="9" style="1" customWidth="1"/>
    <col min="13851" max="13851" width="10" style="1" customWidth="1"/>
    <col min="13852" max="13852" width="9.5703125" style="1" customWidth="1"/>
    <col min="13853" max="13853" width="8.85546875" style="1" customWidth="1"/>
    <col min="13854" max="13854" width="7.5703125" style="1" customWidth="1"/>
    <col min="13855" max="13855" width="7.140625" style="1" customWidth="1"/>
    <col min="13856" max="13857" width="9.140625" style="1" customWidth="1"/>
    <col min="13858" max="13858" width="10.42578125" style="1" customWidth="1"/>
    <col min="13859" max="13859" width="9.42578125" style="1" customWidth="1"/>
    <col min="13860" max="14073" width="9.140625" style="1"/>
    <col min="14074" max="14074" width="0.42578125" style="1" customWidth="1"/>
    <col min="14075" max="14075" width="0.85546875" style="1" customWidth="1"/>
    <col min="14076" max="14076" width="2.140625" style="1" customWidth="1"/>
    <col min="14077" max="14077" width="1.7109375" style="1" customWidth="1"/>
    <col min="14078" max="14078" width="2.42578125" style="1" customWidth="1"/>
    <col min="14079" max="14079" width="12.140625" style="1" customWidth="1"/>
    <col min="14080" max="14080" width="2.140625" style="1" customWidth="1"/>
    <col min="14081" max="14081" width="4.42578125" style="1" customWidth="1"/>
    <col min="14082" max="14082" width="3" style="1" customWidth="1"/>
    <col min="14083" max="14083" width="2.5703125" style="1" customWidth="1"/>
    <col min="14084" max="14084" width="1" style="1" customWidth="1"/>
    <col min="14085" max="14085" width="0.85546875" style="1" customWidth="1"/>
    <col min="14086" max="14088" width="0" style="1" hidden="1" customWidth="1"/>
    <col min="14089" max="14089" width="2.42578125" style="1" customWidth="1"/>
    <col min="14090" max="14090" width="2.140625" style="1" customWidth="1"/>
    <col min="14091" max="14091" width="5" style="1" customWidth="1"/>
    <col min="14092" max="14092" width="2.5703125" style="1" customWidth="1"/>
    <col min="14093" max="14093" width="8.42578125" style="1" customWidth="1"/>
    <col min="14094" max="14094" width="6" style="1" customWidth="1"/>
    <col min="14095" max="14095" width="1.28515625" style="1" customWidth="1"/>
    <col min="14096" max="14096" width="8.28515625" style="1" customWidth="1"/>
    <col min="14097" max="14097" width="2.85546875" style="1" customWidth="1"/>
    <col min="14098" max="14098" width="3.140625" style="1" customWidth="1"/>
    <col min="14099" max="14099" width="3.85546875" style="1" customWidth="1"/>
    <col min="14100" max="14101" width="8.140625" style="1" customWidth="1"/>
    <col min="14102" max="14104" width="0" style="1" hidden="1" customWidth="1"/>
    <col min="14105" max="14105" width="6.7109375" style="1" customWidth="1"/>
    <col min="14106" max="14106" width="9" style="1" customWidth="1"/>
    <col min="14107" max="14107" width="10" style="1" customWidth="1"/>
    <col min="14108" max="14108" width="9.5703125" style="1" customWidth="1"/>
    <col min="14109" max="14109" width="8.85546875" style="1" customWidth="1"/>
    <col min="14110" max="14110" width="7.5703125" style="1" customWidth="1"/>
    <col min="14111" max="14111" width="7.140625" style="1" customWidth="1"/>
    <col min="14112" max="14113" width="9.140625" style="1" customWidth="1"/>
    <col min="14114" max="14114" width="10.42578125" style="1" customWidth="1"/>
    <col min="14115" max="14115" width="9.42578125" style="1" customWidth="1"/>
    <col min="14116" max="14329" width="9.140625" style="1"/>
    <col min="14330" max="14330" width="0.42578125" style="1" customWidth="1"/>
    <col min="14331" max="14331" width="0.85546875" style="1" customWidth="1"/>
    <col min="14332" max="14332" width="2.140625" style="1" customWidth="1"/>
    <col min="14333" max="14333" width="1.7109375" style="1" customWidth="1"/>
    <col min="14334" max="14334" width="2.42578125" style="1" customWidth="1"/>
    <col min="14335" max="14335" width="12.140625" style="1" customWidth="1"/>
    <col min="14336" max="14336" width="2.140625" style="1" customWidth="1"/>
    <col min="14337" max="14337" width="4.42578125" style="1" customWidth="1"/>
    <col min="14338" max="14338" width="3" style="1" customWidth="1"/>
    <col min="14339" max="14339" width="2.5703125" style="1" customWidth="1"/>
    <col min="14340" max="14340" width="1" style="1" customWidth="1"/>
    <col min="14341" max="14341" width="0.85546875" style="1" customWidth="1"/>
    <col min="14342" max="14344" width="0" style="1" hidden="1" customWidth="1"/>
    <col min="14345" max="14345" width="2.42578125" style="1" customWidth="1"/>
    <col min="14346" max="14346" width="2.140625" style="1" customWidth="1"/>
    <col min="14347" max="14347" width="5" style="1" customWidth="1"/>
    <col min="14348" max="14348" width="2.5703125" style="1" customWidth="1"/>
    <col min="14349" max="14349" width="8.42578125" style="1" customWidth="1"/>
    <col min="14350" max="14350" width="6" style="1" customWidth="1"/>
    <col min="14351" max="14351" width="1.28515625" style="1" customWidth="1"/>
    <col min="14352" max="14352" width="8.28515625" style="1" customWidth="1"/>
    <col min="14353" max="14353" width="2.85546875" style="1" customWidth="1"/>
    <col min="14354" max="14354" width="3.140625" style="1" customWidth="1"/>
    <col min="14355" max="14355" width="3.85546875" style="1" customWidth="1"/>
    <col min="14356" max="14357" width="8.140625" style="1" customWidth="1"/>
    <col min="14358" max="14360" width="0" style="1" hidden="1" customWidth="1"/>
    <col min="14361" max="14361" width="6.7109375" style="1" customWidth="1"/>
    <col min="14362" max="14362" width="9" style="1" customWidth="1"/>
    <col min="14363" max="14363" width="10" style="1" customWidth="1"/>
    <col min="14364" max="14364" width="9.5703125" style="1" customWidth="1"/>
    <col min="14365" max="14365" width="8.85546875" style="1" customWidth="1"/>
    <col min="14366" max="14366" width="7.5703125" style="1" customWidth="1"/>
    <col min="14367" max="14367" width="7.140625" style="1" customWidth="1"/>
    <col min="14368" max="14369" width="9.140625" style="1" customWidth="1"/>
    <col min="14370" max="14370" width="10.42578125" style="1" customWidth="1"/>
    <col min="14371" max="14371" width="9.42578125" style="1" customWidth="1"/>
    <col min="14372" max="14585" width="9.140625" style="1"/>
    <col min="14586" max="14586" width="0.42578125" style="1" customWidth="1"/>
    <col min="14587" max="14587" width="0.85546875" style="1" customWidth="1"/>
    <col min="14588" max="14588" width="2.140625" style="1" customWidth="1"/>
    <col min="14589" max="14589" width="1.7109375" style="1" customWidth="1"/>
    <col min="14590" max="14590" width="2.42578125" style="1" customWidth="1"/>
    <col min="14591" max="14591" width="12.140625" style="1" customWidth="1"/>
    <col min="14592" max="14592" width="2.140625" style="1" customWidth="1"/>
    <col min="14593" max="14593" width="4.42578125" style="1" customWidth="1"/>
    <col min="14594" max="14594" width="3" style="1" customWidth="1"/>
    <col min="14595" max="14595" width="2.5703125" style="1" customWidth="1"/>
    <col min="14596" max="14596" width="1" style="1" customWidth="1"/>
    <col min="14597" max="14597" width="0.85546875" style="1" customWidth="1"/>
    <col min="14598" max="14600" width="0" style="1" hidden="1" customWidth="1"/>
    <col min="14601" max="14601" width="2.42578125" style="1" customWidth="1"/>
    <col min="14602" max="14602" width="2.140625" style="1" customWidth="1"/>
    <col min="14603" max="14603" width="5" style="1" customWidth="1"/>
    <col min="14604" max="14604" width="2.5703125" style="1" customWidth="1"/>
    <col min="14605" max="14605" width="8.42578125" style="1" customWidth="1"/>
    <col min="14606" max="14606" width="6" style="1" customWidth="1"/>
    <col min="14607" max="14607" width="1.28515625" style="1" customWidth="1"/>
    <col min="14608" max="14608" width="8.28515625" style="1" customWidth="1"/>
    <col min="14609" max="14609" width="2.85546875" style="1" customWidth="1"/>
    <col min="14610" max="14610" width="3.140625" style="1" customWidth="1"/>
    <col min="14611" max="14611" width="3.85546875" style="1" customWidth="1"/>
    <col min="14612" max="14613" width="8.140625" style="1" customWidth="1"/>
    <col min="14614" max="14616" width="0" style="1" hidden="1" customWidth="1"/>
    <col min="14617" max="14617" width="6.7109375" style="1" customWidth="1"/>
    <col min="14618" max="14618" width="9" style="1" customWidth="1"/>
    <col min="14619" max="14619" width="10" style="1" customWidth="1"/>
    <col min="14620" max="14620" width="9.5703125" style="1" customWidth="1"/>
    <col min="14621" max="14621" width="8.85546875" style="1" customWidth="1"/>
    <col min="14622" max="14622" width="7.5703125" style="1" customWidth="1"/>
    <col min="14623" max="14623" width="7.140625" style="1" customWidth="1"/>
    <col min="14624" max="14625" width="9.140625" style="1" customWidth="1"/>
    <col min="14626" max="14626" width="10.42578125" style="1" customWidth="1"/>
    <col min="14627" max="14627" width="9.42578125" style="1" customWidth="1"/>
    <col min="14628" max="14841" width="9.140625" style="1"/>
    <col min="14842" max="14842" width="0.42578125" style="1" customWidth="1"/>
    <col min="14843" max="14843" width="0.85546875" style="1" customWidth="1"/>
    <col min="14844" max="14844" width="2.140625" style="1" customWidth="1"/>
    <col min="14845" max="14845" width="1.7109375" style="1" customWidth="1"/>
    <col min="14846" max="14846" width="2.42578125" style="1" customWidth="1"/>
    <col min="14847" max="14847" width="12.140625" style="1" customWidth="1"/>
    <col min="14848" max="14848" width="2.140625" style="1" customWidth="1"/>
    <col min="14849" max="14849" width="4.42578125" style="1" customWidth="1"/>
    <col min="14850" max="14850" width="3" style="1" customWidth="1"/>
    <col min="14851" max="14851" width="2.5703125" style="1" customWidth="1"/>
    <col min="14852" max="14852" width="1" style="1" customWidth="1"/>
    <col min="14853" max="14853" width="0.85546875" style="1" customWidth="1"/>
    <col min="14854" max="14856" width="0" style="1" hidden="1" customWidth="1"/>
    <col min="14857" max="14857" width="2.42578125" style="1" customWidth="1"/>
    <col min="14858" max="14858" width="2.140625" style="1" customWidth="1"/>
    <col min="14859" max="14859" width="5" style="1" customWidth="1"/>
    <col min="14860" max="14860" width="2.5703125" style="1" customWidth="1"/>
    <col min="14861" max="14861" width="8.42578125" style="1" customWidth="1"/>
    <col min="14862" max="14862" width="6" style="1" customWidth="1"/>
    <col min="14863" max="14863" width="1.28515625" style="1" customWidth="1"/>
    <col min="14864" max="14864" width="8.28515625" style="1" customWidth="1"/>
    <col min="14865" max="14865" width="2.85546875" style="1" customWidth="1"/>
    <col min="14866" max="14866" width="3.140625" style="1" customWidth="1"/>
    <col min="14867" max="14867" width="3.85546875" style="1" customWidth="1"/>
    <col min="14868" max="14869" width="8.140625" style="1" customWidth="1"/>
    <col min="14870" max="14872" width="0" style="1" hidden="1" customWidth="1"/>
    <col min="14873" max="14873" width="6.7109375" style="1" customWidth="1"/>
    <col min="14874" max="14874" width="9" style="1" customWidth="1"/>
    <col min="14875" max="14875" width="10" style="1" customWidth="1"/>
    <col min="14876" max="14876" width="9.5703125" style="1" customWidth="1"/>
    <col min="14877" max="14877" width="8.85546875" style="1" customWidth="1"/>
    <col min="14878" max="14878" width="7.5703125" style="1" customWidth="1"/>
    <col min="14879" max="14879" width="7.140625" style="1" customWidth="1"/>
    <col min="14880" max="14881" width="9.140625" style="1" customWidth="1"/>
    <col min="14882" max="14882" width="10.42578125" style="1" customWidth="1"/>
    <col min="14883" max="14883" width="9.42578125" style="1" customWidth="1"/>
    <col min="14884" max="15097" width="9.140625" style="1"/>
    <col min="15098" max="15098" width="0.42578125" style="1" customWidth="1"/>
    <col min="15099" max="15099" width="0.85546875" style="1" customWidth="1"/>
    <col min="15100" max="15100" width="2.140625" style="1" customWidth="1"/>
    <col min="15101" max="15101" width="1.7109375" style="1" customWidth="1"/>
    <col min="15102" max="15102" width="2.42578125" style="1" customWidth="1"/>
    <col min="15103" max="15103" width="12.140625" style="1" customWidth="1"/>
    <col min="15104" max="15104" width="2.140625" style="1" customWidth="1"/>
    <col min="15105" max="15105" width="4.42578125" style="1" customWidth="1"/>
    <col min="15106" max="15106" width="3" style="1" customWidth="1"/>
    <col min="15107" max="15107" width="2.5703125" style="1" customWidth="1"/>
    <col min="15108" max="15108" width="1" style="1" customWidth="1"/>
    <col min="15109" max="15109" width="0.85546875" style="1" customWidth="1"/>
    <col min="15110" max="15112" width="0" style="1" hidden="1" customWidth="1"/>
    <col min="15113" max="15113" width="2.42578125" style="1" customWidth="1"/>
    <col min="15114" max="15114" width="2.140625" style="1" customWidth="1"/>
    <col min="15115" max="15115" width="5" style="1" customWidth="1"/>
    <col min="15116" max="15116" width="2.5703125" style="1" customWidth="1"/>
    <col min="15117" max="15117" width="8.42578125" style="1" customWidth="1"/>
    <col min="15118" max="15118" width="6" style="1" customWidth="1"/>
    <col min="15119" max="15119" width="1.28515625" style="1" customWidth="1"/>
    <col min="15120" max="15120" width="8.28515625" style="1" customWidth="1"/>
    <col min="15121" max="15121" width="2.85546875" style="1" customWidth="1"/>
    <col min="15122" max="15122" width="3.140625" style="1" customWidth="1"/>
    <col min="15123" max="15123" width="3.85546875" style="1" customWidth="1"/>
    <col min="15124" max="15125" width="8.140625" style="1" customWidth="1"/>
    <col min="15126" max="15128" width="0" style="1" hidden="1" customWidth="1"/>
    <col min="15129" max="15129" width="6.7109375" style="1" customWidth="1"/>
    <col min="15130" max="15130" width="9" style="1" customWidth="1"/>
    <col min="15131" max="15131" width="10" style="1" customWidth="1"/>
    <col min="15132" max="15132" width="9.5703125" style="1" customWidth="1"/>
    <col min="15133" max="15133" width="8.85546875" style="1" customWidth="1"/>
    <col min="15134" max="15134" width="7.5703125" style="1" customWidth="1"/>
    <col min="15135" max="15135" width="7.140625" style="1" customWidth="1"/>
    <col min="15136" max="15137" width="9.140625" style="1" customWidth="1"/>
    <col min="15138" max="15138" width="10.42578125" style="1" customWidth="1"/>
    <col min="15139" max="15139" width="9.42578125" style="1" customWidth="1"/>
    <col min="15140" max="15353" width="9.140625" style="1"/>
    <col min="15354" max="15354" width="0.42578125" style="1" customWidth="1"/>
    <col min="15355" max="15355" width="0.85546875" style="1" customWidth="1"/>
    <col min="15356" max="15356" width="2.140625" style="1" customWidth="1"/>
    <col min="15357" max="15357" width="1.7109375" style="1" customWidth="1"/>
    <col min="15358" max="15358" width="2.42578125" style="1" customWidth="1"/>
    <col min="15359" max="15359" width="12.140625" style="1" customWidth="1"/>
    <col min="15360" max="15360" width="2.140625" style="1" customWidth="1"/>
    <col min="15361" max="15361" width="4.42578125" style="1" customWidth="1"/>
    <col min="15362" max="15362" width="3" style="1" customWidth="1"/>
    <col min="15363" max="15363" width="2.5703125" style="1" customWidth="1"/>
    <col min="15364" max="15364" width="1" style="1" customWidth="1"/>
    <col min="15365" max="15365" width="0.85546875" style="1" customWidth="1"/>
    <col min="15366" max="15368" width="0" style="1" hidden="1" customWidth="1"/>
    <col min="15369" max="15369" width="2.42578125" style="1" customWidth="1"/>
    <col min="15370" max="15370" width="2.140625" style="1" customWidth="1"/>
    <col min="15371" max="15371" width="5" style="1" customWidth="1"/>
    <col min="15372" max="15372" width="2.5703125" style="1" customWidth="1"/>
    <col min="15373" max="15373" width="8.42578125" style="1" customWidth="1"/>
    <col min="15374" max="15374" width="6" style="1" customWidth="1"/>
    <col min="15375" max="15375" width="1.28515625" style="1" customWidth="1"/>
    <col min="15376" max="15376" width="8.28515625" style="1" customWidth="1"/>
    <col min="15377" max="15377" width="2.85546875" style="1" customWidth="1"/>
    <col min="15378" max="15378" width="3.140625" style="1" customWidth="1"/>
    <col min="15379" max="15379" width="3.85546875" style="1" customWidth="1"/>
    <col min="15380" max="15381" width="8.140625" style="1" customWidth="1"/>
    <col min="15382" max="15384" width="0" style="1" hidden="1" customWidth="1"/>
    <col min="15385" max="15385" width="6.7109375" style="1" customWidth="1"/>
    <col min="15386" max="15386" width="9" style="1" customWidth="1"/>
    <col min="15387" max="15387" width="10" style="1" customWidth="1"/>
    <col min="15388" max="15388" width="9.5703125" style="1" customWidth="1"/>
    <col min="15389" max="15389" width="8.85546875" style="1" customWidth="1"/>
    <col min="15390" max="15390" width="7.5703125" style="1" customWidth="1"/>
    <col min="15391" max="15391" width="7.140625" style="1" customWidth="1"/>
    <col min="15392" max="15393" width="9.140625" style="1" customWidth="1"/>
    <col min="15394" max="15394" width="10.42578125" style="1" customWidth="1"/>
    <col min="15395" max="15395" width="9.42578125" style="1" customWidth="1"/>
    <col min="15396" max="15609" width="9.140625" style="1"/>
    <col min="15610" max="15610" width="0.42578125" style="1" customWidth="1"/>
    <col min="15611" max="15611" width="0.85546875" style="1" customWidth="1"/>
    <col min="15612" max="15612" width="2.140625" style="1" customWidth="1"/>
    <col min="15613" max="15613" width="1.7109375" style="1" customWidth="1"/>
    <col min="15614" max="15614" width="2.42578125" style="1" customWidth="1"/>
    <col min="15615" max="15615" width="12.140625" style="1" customWidth="1"/>
    <col min="15616" max="15616" width="2.140625" style="1" customWidth="1"/>
    <col min="15617" max="15617" width="4.42578125" style="1" customWidth="1"/>
    <col min="15618" max="15618" width="3" style="1" customWidth="1"/>
    <col min="15619" max="15619" width="2.5703125" style="1" customWidth="1"/>
    <col min="15620" max="15620" width="1" style="1" customWidth="1"/>
    <col min="15621" max="15621" width="0.85546875" style="1" customWidth="1"/>
    <col min="15622" max="15624" width="0" style="1" hidden="1" customWidth="1"/>
    <col min="15625" max="15625" width="2.42578125" style="1" customWidth="1"/>
    <col min="15626" max="15626" width="2.140625" style="1" customWidth="1"/>
    <col min="15627" max="15627" width="5" style="1" customWidth="1"/>
    <col min="15628" max="15628" width="2.5703125" style="1" customWidth="1"/>
    <col min="15629" max="15629" width="8.42578125" style="1" customWidth="1"/>
    <col min="15630" max="15630" width="6" style="1" customWidth="1"/>
    <col min="15631" max="15631" width="1.28515625" style="1" customWidth="1"/>
    <col min="15632" max="15632" width="8.28515625" style="1" customWidth="1"/>
    <col min="15633" max="15633" width="2.85546875" style="1" customWidth="1"/>
    <col min="15634" max="15634" width="3.140625" style="1" customWidth="1"/>
    <col min="15635" max="15635" width="3.85546875" style="1" customWidth="1"/>
    <col min="15636" max="15637" width="8.140625" style="1" customWidth="1"/>
    <col min="15638" max="15640" width="0" style="1" hidden="1" customWidth="1"/>
    <col min="15641" max="15641" width="6.7109375" style="1" customWidth="1"/>
    <col min="15642" max="15642" width="9" style="1" customWidth="1"/>
    <col min="15643" max="15643" width="10" style="1" customWidth="1"/>
    <col min="15644" max="15644" width="9.5703125" style="1" customWidth="1"/>
    <col min="15645" max="15645" width="8.85546875" style="1" customWidth="1"/>
    <col min="15646" max="15646" width="7.5703125" style="1" customWidth="1"/>
    <col min="15647" max="15647" width="7.140625" style="1" customWidth="1"/>
    <col min="15648" max="15649" width="9.140625" style="1" customWidth="1"/>
    <col min="15650" max="15650" width="10.42578125" style="1" customWidth="1"/>
    <col min="15651" max="15651" width="9.42578125" style="1" customWidth="1"/>
    <col min="15652" max="15865" width="9.140625" style="1"/>
    <col min="15866" max="15866" width="0.42578125" style="1" customWidth="1"/>
    <col min="15867" max="15867" width="0.85546875" style="1" customWidth="1"/>
    <col min="15868" max="15868" width="2.140625" style="1" customWidth="1"/>
    <col min="15869" max="15869" width="1.7109375" style="1" customWidth="1"/>
    <col min="15870" max="15870" width="2.42578125" style="1" customWidth="1"/>
    <col min="15871" max="15871" width="12.140625" style="1" customWidth="1"/>
    <col min="15872" max="15872" width="2.140625" style="1" customWidth="1"/>
    <col min="15873" max="15873" width="4.42578125" style="1" customWidth="1"/>
    <col min="15874" max="15874" width="3" style="1" customWidth="1"/>
    <col min="15875" max="15875" width="2.5703125" style="1" customWidth="1"/>
    <col min="15876" max="15876" width="1" style="1" customWidth="1"/>
    <col min="15877" max="15877" width="0.85546875" style="1" customWidth="1"/>
    <col min="15878" max="15880" width="0" style="1" hidden="1" customWidth="1"/>
    <col min="15881" max="15881" width="2.42578125" style="1" customWidth="1"/>
    <col min="15882" max="15882" width="2.140625" style="1" customWidth="1"/>
    <col min="15883" max="15883" width="5" style="1" customWidth="1"/>
    <col min="15884" max="15884" width="2.5703125" style="1" customWidth="1"/>
    <col min="15885" max="15885" width="8.42578125" style="1" customWidth="1"/>
    <col min="15886" max="15886" width="6" style="1" customWidth="1"/>
    <col min="15887" max="15887" width="1.28515625" style="1" customWidth="1"/>
    <col min="15888" max="15888" width="8.28515625" style="1" customWidth="1"/>
    <col min="15889" max="15889" width="2.85546875" style="1" customWidth="1"/>
    <col min="15890" max="15890" width="3.140625" style="1" customWidth="1"/>
    <col min="15891" max="15891" width="3.85546875" style="1" customWidth="1"/>
    <col min="15892" max="15893" width="8.140625" style="1" customWidth="1"/>
    <col min="15894" max="15896" width="0" style="1" hidden="1" customWidth="1"/>
    <col min="15897" max="15897" width="6.7109375" style="1" customWidth="1"/>
    <col min="15898" max="15898" width="9" style="1" customWidth="1"/>
    <col min="15899" max="15899" width="10" style="1" customWidth="1"/>
    <col min="15900" max="15900" width="9.5703125" style="1" customWidth="1"/>
    <col min="15901" max="15901" width="8.85546875" style="1" customWidth="1"/>
    <col min="15902" max="15902" width="7.5703125" style="1" customWidth="1"/>
    <col min="15903" max="15903" width="7.140625" style="1" customWidth="1"/>
    <col min="15904" max="15905" width="9.140625" style="1" customWidth="1"/>
    <col min="15906" max="15906" width="10.42578125" style="1" customWidth="1"/>
    <col min="15907" max="15907" width="9.42578125" style="1" customWidth="1"/>
    <col min="15908" max="16121" width="9.140625" style="1"/>
    <col min="16122" max="16122" width="0.42578125" style="1" customWidth="1"/>
    <col min="16123" max="16123" width="0.85546875" style="1" customWidth="1"/>
    <col min="16124" max="16124" width="2.140625" style="1" customWidth="1"/>
    <col min="16125" max="16125" width="1.7109375" style="1" customWidth="1"/>
    <col min="16126" max="16126" width="2.42578125" style="1" customWidth="1"/>
    <col min="16127" max="16127" width="12.140625" style="1" customWidth="1"/>
    <col min="16128" max="16128" width="2.140625" style="1" customWidth="1"/>
    <col min="16129" max="16129" width="4.42578125" style="1" customWidth="1"/>
    <col min="16130" max="16130" width="3" style="1" customWidth="1"/>
    <col min="16131" max="16131" width="2.5703125" style="1" customWidth="1"/>
    <col min="16132" max="16132" width="1" style="1" customWidth="1"/>
    <col min="16133" max="16133" width="0.85546875" style="1" customWidth="1"/>
    <col min="16134" max="16136" width="0" style="1" hidden="1" customWidth="1"/>
    <col min="16137" max="16137" width="2.42578125" style="1" customWidth="1"/>
    <col min="16138" max="16138" width="2.140625" style="1" customWidth="1"/>
    <col min="16139" max="16139" width="5" style="1" customWidth="1"/>
    <col min="16140" max="16140" width="2.5703125" style="1" customWidth="1"/>
    <col min="16141" max="16141" width="8.42578125" style="1" customWidth="1"/>
    <col min="16142" max="16142" width="6" style="1" customWidth="1"/>
    <col min="16143" max="16143" width="1.28515625" style="1" customWidth="1"/>
    <col min="16144" max="16144" width="8.28515625" style="1" customWidth="1"/>
    <col min="16145" max="16145" width="2.85546875" style="1" customWidth="1"/>
    <col min="16146" max="16146" width="3.140625" style="1" customWidth="1"/>
    <col min="16147" max="16147" width="3.85546875" style="1" customWidth="1"/>
    <col min="16148" max="16149" width="8.140625" style="1" customWidth="1"/>
    <col min="16150" max="16152" width="0" style="1" hidden="1" customWidth="1"/>
    <col min="16153" max="16153" width="6.7109375" style="1" customWidth="1"/>
    <col min="16154" max="16154" width="9" style="1" customWidth="1"/>
    <col min="16155" max="16155" width="10" style="1" customWidth="1"/>
    <col min="16156" max="16156" width="9.5703125" style="1" customWidth="1"/>
    <col min="16157" max="16157" width="8.85546875" style="1" customWidth="1"/>
    <col min="16158" max="16158" width="7.5703125" style="1" customWidth="1"/>
    <col min="16159" max="16159" width="7.140625" style="1" customWidth="1"/>
    <col min="16160" max="16161" width="9.140625" style="1" customWidth="1"/>
    <col min="16162" max="16162" width="10.42578125" style="1" customWidth="1"/>
    <col min="16163" max="16163" width="9.42578125" style="1" customWidth="1"/>
    <col min="16164" max="16384" width="9.140625" style="1"/>
  </cols>
  <sheetData>
    <row r="1" spans="1:35" ht="7.35" customHeight="1" x14ac:dyDescent="0.25"/>
    <row r="2" spans="1:35" ht="2.85" customHeight="1" x14ac:dyDescent="0.25">
      <c r="B2" s="147" t="s">
        <v>46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34"/>
      <c r="AG2" s="34"/>
    </row>
    <row r="3" spans="1:35" ht="35.25" customHeight="1" x14ac:dyDescent="0.25"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34"/>
      <c r="AG3" s="34"/>
    </row>
    <row r="4" spans="1:35" ht="4.3499999999999996" customHeight="1" x14ac:dyDescent="0.25"/>
    <row r="5" spans="1:35" ht="12" customHeight="1" x14ac:dyDescent="0.25">
      <c r="A5" s="7"/>
      <c r="B5" s="7"/>
      <c r="C5" s="7"/>
      <c r="D5" s="7"/>
      <c r="E5" s="8"/>
      <c r="F5" s="8"/>
      <c r="G5" s="8"/>
      <c r="H5" s="9"/>
      <c r="I5" s="10"/>
      <c r="J5" s="10"/>
      <c r="K5" s="10"/>
      <c r="L5" s="10"/>
      <c r="M5" s="11"/>
      <c r="N5" s="15"/>
      <c r="O5" s="15"/>
      <c r="P5" s="11"/>
      <c r="Q5" s="15"/>
      <c r="R5" s="15"/>
      <c r="S5" s="15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2"/>
    </row>
    <row r="6" spans="1:35" ht="6.75" customHeight="1" x14ac:dyDescent="0.25"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31"/>
      <c r="AG6" s="31"/>
    </row>
    <row r="7" spans="1:35" ht="12" customHeight="1" x14ac:dyDescent="0.25">
      <c r="A7" s="7"/>
      <c r="B7" s="7"/>
      <c r="C7" s="7"/>
      <c r="D7" s="7"/>
      <c r="E7" s="8"/>
      <c r="F7" s="8"/>
      <c r="G7" s="8"/>
      <c r="H7" s="9"/>
      <c r="I7" s="10"/>
      <c r="J7" s="10"/>
      <c r="K7" s="10"/>
      <c r="L7" s="10"/>
      <c r="M7" s="11"/>
      <c r="N7" s="15"/>
      <c r="O7" s="15"/>
      <c r="P7" s="11"/>
      <c r="Q7" s="15"/>
      <c r="R7" s="15"/>
      <c r="S7" s="15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</row>
    <row r="8" spans="1:35" ht="12.95" hidden="1" customHeight="1" x14ac:dyDescent="0.25">
      <c r="I8" s="93" t="s">
        <v>54</v>
      </c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31"/>
      <c r="AG8" s="31"/>
    </row>
    <row r="9" spans="1:35" ht="10.5" hidden="1" customHeight="1" x14ac:dyDescent="0.25">
      <c r="B9" s="136"/>
      <c r="C9" s="136"/>
      <c r="D9" s="136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13"/>
      <c r="AG9" s="13"/>
    </row>
    <row r="10" spans="1:35" ht="15" hidden="1" customHeight="1" x14ac:dyDescent="0.25">
      <c r="A10" s="95" t="s">
        <v>0</v>
      </c>
      <c r="B10" s="96"/>
      <c r="C10" s="97"/>
      <c r="D10" s="95" t="s">
        <v>1</v>
      </c>
      <c r="E10" s="101" t="s">
        <v>2</v>
      </c>
      <c r="F10" s="102"/>
      <c r="G10" s="103"/>
      <c r="H10" s="19"/>
      <c r="I10" s="95" t="s">
        <v>3</v>
      </c>
      <c r="J10" s="96"/>
      <c r="K10" s="96"/>
      <c r="L10" s="97"/>
      <c r="M10" s="107" t="s">
        <v>4</v>
      </c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9"/>
      <c r="AA10" s="110" t="s">
        <v>5</v>
      </c>
      <c r="AB10" s="137" t="s">
        <v>6</v>
      </c>
      <c r="AC10" s="137"/>
      <c r="AD10" s="137"/>
      <c r="AE10" s="137"/>
      <c r="AF10" s="137"/>
      <c r="AG10" s="137"/>
      <c r="AH10" s="86" t="s">
        <v>7</v>
      </c>
      <c r="AI10" s="86" t="s">
        <v>8</v>
      </c>
    </row>
    <row r="11" spans="1:35" ht="62.25" hidden="1" customHeight="1" x14ac:dyDescent="0.25">
      <c r="A11" s="98"/>
      <c r="B11" s="99"/>
      <c r="C11" s="100"/>
      <c r="D11" s="98"/>
      <c r="E11" s="104"/>
      <c r="F11" s="105"/>
      <c r="G11" s="106"/>
      <c r="H11" s="32" t="s">
        <v>9</v>
      </c>
      <c r="I11" s="98"/>
      <c r="J11" s="99"/>
      <c r="K11" s="99"/>
      <c r="L11" s="100"/>
      <c r="M11" s="33" t="s">
        <v>10</v>
      </c>
      <c r="N11" s="118" t="s">
        <v>11</v>
      </c>
      <c r="O11" s="119"/>
      <c r="P11" s="33" t="s">
        <v>12</v>
      </c>
      <c r="Q11" s="133" t="s">
        <v>32</v>
      </c>
      <c r="R11" s="133"/>
      <c r="S11" s="133"/>
      <c r="T11" s="33" t="s">
        <v>16</v>
      </c>
      <c r="U11" s="33" t="s">
        <v>14</v>
      </c>
      <c r="V11" s="133" t="s">
        <v>15</v>
      </c>
      <c r="W11" s="133"/>
      <c r="X11" s="133"/>
      <c r="Y11" s="133"/>
      <c r="Z11" s="33" t="s">
        <v>16</v>
      </c>
      <c r="AA11" s="111"/>
      <c r="AB11" s="2" t="s">
        <v>17</v>
      </c>
      <c r="AC11" s="3" t="s">
        <v>18</v>
      </c>
      <c r="AD11" s="3" t="s">
        <v>19</v>
      </c>
      <c r="AE11" s="3" t="s">
        <v>20</v>
      </c>
      <c r="AF11" s="2" t="s">
        <v>33</v>
      </c>
      <c r="AG11" s="2" t="s">
        <v>34</v>
      </c>
      <c r="AH11" s="87"/>
      <c r="AI11" s="87"/>
    </row>
    <row r="12" spans="1:35" ht="21.2" hidden="1" customHeight="1" x14ac:dyDescent="0.25">
      <c r="A12" s="52" t="s">
        <v>21</v>
      </c>
      <c r="B12" s="53"/>
      <c r="C12" s="54"/>
      <c r="D12" s="145" t="s">
        <v>22</v>
      </c>
      <c r="E12" s="46">
        <v>12</v>
      </c>
      <c r="F12" s="47"/>
      <c r="G12" s="48"/>
      <c r="H12" s="22" t="s">
        <v>23</v>
      </c>
      <c r="I12" s="139" t="s">
        <v>24</v>
      </c>
      <c r="J12" s="140"/>
      <c r="K12" s="140"/>
      <c r="L12" s="141"/>
      <c r="M12" s="40"/>
      <c r="N12" s="75"/>
      <c r="O12" s="73"/>
      <c r="P12" s="72"/>
      <c r="Q12" s="72"/>
      <c r="R12" s="72"/>
      <c r="S12" s="72"/>
      <c r="T12" s="72"/>
      <c r="U12" s="72"/>
      <c r="V12" s="72" t="s">
        <v>47</v>
      </c>
      <c r="W12" s="72"/>
      <c r="X12" s="72"/>
      <c r="Y12" s="72"/>
      <c r="Z12" s="72"/>
      <c r="AA12" s="40">
        <f>SUM(M12:Z13)</f>
        <v>0</v>
      </c>
      <c r="AB12" s="122">
        <f>25426.83</f>
        <v>25426.83</v>
      </c>
      <c r="AC12" s="122">
        <f>AA12*18%</f>
        <v>0</v>
      </c>
      <c r="AD12" s="122">
        <f>AA12*5%</f>
        <v>0</v>
      </c>
      <c r="AE12" s="122">
        <v>147.66999999999999</v>
      </c>
      <c r="AF12" s="122">
        <v>20791.11</v>
      </c>
      <c r="AG12" s="122">
        <v>5185.63</v>
      </c>
      <c r="AH12" s="123">
        <f>SUM(AB12:AG13)</f>
        <v>51551.24</v>
      </c>
      <c r="AI12" s="125">
        <f>AA12-AH12</f>
        <v>-51551.24</v>
      </c>
    </row>
    <row r="13" spans="1:35" ht="21.2" hidden="1" customHeight="1" x14ac:dyDescent="0.25">
      <c r="A13" s="55"/>
      <c r="B13" s="56"/>
      <c r="C13" s="57"/>
      <c r="D13" s="146"/>
      <c r="E13" s="49"/>
      <c r="F13" s="50"/>
      <c r="G13" s="51"/>
      <c r="H13" s="20"/>
      <c r="I13" s="142"/>
      <c r="J13" s="143"/>
      <c r="K13" s="143"/>
      <c r="L13" s="144"/>
      <c r="M13" s="41"/>
      <c r="N13" s="76"/>
      <c r="O13" s="74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41"/>
      <c r="AB13" s="122"/>
      <c r="AC13" s="122"/>
      <c r="AD13" s="122"/>
      <c r="AE13" s="122"/>
      <c r="AF13" s="122"/>
      <c r="AG13" s="122"/>
      <c r="AH13" s="124"/>
      <c r="AI13" s="126"/>
    </row>
    <row r="14" spans="1:35" ht="22.5" hidden="1" customHeight="1" x14ac:dyDescent="0.25">
      <c r="A14" s="52" t="s">
        <v>25</v>
      </c>
      <c r="B14" s="53"/>
      <c r="C14" s="54"/>
      <c r="D14" s="145" t="s">
        <v>26</v>
      </c>
      <c r="E14" s="46">
        <v>21</v>
      </c>
      <c r="F14" s="47"/>
      <c r="G14" s="48"/>
      <c r="H14" s="22" t="s">
        <v>27</v>
      </c>
      <c r="I14" s="139" t="s">
        <v>28</v>
      </c>
      <c r="J14" s="140"/>
      <c r="K14" s="140"/>
      <c r="L14" s="141"/>
      <c r="M14" s="40"/>
      <c r="N14" s="75"/>
      <c r="O14" s="73"/>
      <c r="P14" s="72"/>
      <c r="Q14" s="72"/>
      <c r="R14" s="72"/>
      <c r="S14" s="72"/>
      <c r="T14" s="72"/>
      <c r="U14" s="72"/>
      <c r="V14" s="72" t="s">
        <v>47</v>
      </c>
      <c r="W14" s="72"/>
      <c r="X14" s="72"/>
      <c r="Y14" s="72"/>
      <c r="Z14" s="72"/>
      <c r="AA14" s="40">
        <f>SUM(M14:Z15)</f>
        <v>0</v>
      </c>
      <c r="AB14" s="122">
        <v>11960</v>
      </c>
      <c r="AC14" s="122">
        <f>AA14*18%</f>
        <v>0</v>
      </c>
      <c r="AD14" s="122">
        <f>AA14*5%</f>
        <v>0</v>
      </c>
      <c r="AE14" s="122">
        <v>245.5</v>
      </c>
      <c r="AF14" s="122"/>
      <c r="AG14" s="122">
        <v>18579.099999999999</v>
      </c>
      <c r="AH14" s="123">
        <f>SUM(AB14:AG15)</f>
        <v>30784.6</v>
      </c>
      <c r="AI14" s="125">
        <f>AA14-AH14</f>
        <v>-30784.6</v>
      </c>
    </row>
    <row r="15" spans="1:35" ht="15" hidden="1" customHeight="1" x14ac:dyDescent="0.25">
      <c r="A15" s="55"/>
      <c r="B15" s="56"/>
      <c r="C15" s="57"/>
      <c r="D15" s="146"/>
      <c r="E15" s="49"/>
      <c r="F15" s="50"/>
      <c r="G15" s="51"/>
      <c r="H15" s="22"/>
      <c r="I15" s="142"/>
      <c r="J15" s="143"/>
      <c r="K15" s="143"/>
      <c r="L15" s="144"/>
      <c r="M15" s="41"/>
      <c r="N15" s="76"/>
      <c r="O15" s="74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41"/>
      <c r="AB15" s="122"/>
      <c r="AC15" s="122"/>
      <c r="AD15" s="122"/>
      <c r="AE15" s="122"/>
      <c r="AF15" s="122"/>
      <c r="AG15" s="122"/>
      <c r="AH15" s="124"/>
      <c r="AI15" s="126"/>
    </row>
    <row r="16" spans="1:35" ht="18.75" hidden="1" customHeight="1" x14ac:dyDescent="0.25">
      <c r="A16" s="44" t="s">
        <v>29</v>
      </c>
      <c r="B16" s="44"/>
      <c r="C16" s="44"/>
      <c r="D16" s="138" t="s">
        <v>30</v>
      </c>
      <c r="E16" s="46">
        <v>21</v>
      </c>
      <c r="F16" s="47"/>
      <c r="G16" s="48"/>
      <c r="H16" s="22" t="s">
        <v>31</v>
      </c>
      <c r="I16" s="139" t="s">
        <v>28</v>
      </c>
      <c r="J16" s="140"/>
      <c r="K16" s="140"/>
      <c r="L16" s="141"/>
      <c r="M16" s="40"/>
      <c r="N16" s="75"/>
      <c r="O16" s="73"/>
      <c r="P16" s="72"/>
      <c r="Q16" s="72"/>
      <c r="R16" s="72"/>
      <c r="S16" s="72"/>
      <c r="T16" s="72"/>
      <c r="U16" s="72"/>
      <c r="V16" s="72" t="s">
        <v>47</v>
      </c>
      <c r="W16" s="72"/>
      <c r="X16" s="72"/>
      <c r="Y16" s="72"/>
      <c r="Z16" s="72"/>
      <c r="AA16" s="40">
        <f>SUM(M16:Z17)</f>
        <v>0</v>
      </c>
      <c r="AB16" s="122">
        <v>14820</v>
      </c>
      <c r="AC16" s="122">
        <f>AA16*18%+0.02</f>
        <v>0.02</v>
      </c>
      <c r="AD16" s="122">
        <f>AA16*5%</f>
        <v>0</v>
      </c>
      <c r="AE16" s="122">
        <v>245.5</v>
      </c>
      <c r="AF16" s="122">
        <v>3657.43</v>
      </c>
      <c r="AG16" s="122">
        <v>20033.86</v>
      </c>
      <c r="AH16" s="123">
        <f>SUM(AB16:AG17)</f>
        <v>38756.81</v>
      </c>
      <c r="AI16" s="125">
        <f>AA16-AH16</f>
        <v>-38756.81</v>
      </c>
    </row>
    <row r="17" spans="1:35" ht="16.5" hidden="1" customHeight="1" x14ac:dyDescent="0.25">
      <c r="A17" s="44"/>
      <c r="B17" s="44"/>
      <c r="C17" s="44"/>
      <c r="D17" s="138"/>
      <c r="E17" s="49"/>
      <c r="F17" s="50"/>
      <c r="G17" s="51"/>
      <c r="H17" s="22"/>
      <c r="I17" s="142"/>
      <c r="J17" s="143"/>
      <c r="K17" s="143"/>
      <c r="L17" s="144"/>
      <c r="M17" s="41"/>
      <c r="N17" s="76"/>
      <c r="O17" s="74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41"/>
      <c r="AB17" s="122"/>
      <c r="AC17" s="122"/>
      <c r="AD17" s="122"/>
      <c r="AE17" s="122"/>
      <c r="AF17" s="122"/>
      <c r="AG17" s="122"/>
      <c r="AH17" s="124"/>
      <c r="AI17" s="126"/>
    </row>
    <row r="18" spans="1:35" ht="16.5" hidden="1" customHeight="1" x14ac:dyDescent="0.25">
      <c r="A18" s="66" t="s">
        <v>50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8"/>
      <c r="M18" s="18">
        <f>SUM(M12:M17)</f>
        <v>0</v>
      </c>
      <c r="N18" s="69">
        <f>SUM(N12:N16)</f>
        <v>0</v>
      </c>
      <c r="O18" s="70"/>
      <c r="P18" s="18">
        <f>SUM(P12:P16)</f>
        <v>0</v>
      </c>
      <c r="Q18" s="69">
        <f>SUM(Q12:Q16)</f>
        <v>0</v>
      </c>
      <c r="R18" s="71"/>
      <c r="S18" s="71"/>
      <c r="T18" s="18">
        <f t="shared" ref="T18:AI18" si="0">SUM(T12:T16)</f>
        <v>0</v>
      </c>
      <c r="U18" s="18">
        <f t="shared" si="0"/>
        <v>0</v>
      </c>
      <c r="V18" s="18">
        <f t="shared" si="0"/>
        <v>0</v>
      </c>
      <c r="W18" s="18">
        <f t="shared" si="0"/>
        <v>0</v>
      </c>
      <c r="X18" s="18">
        <f t="shared" si="0"/>
        <v>0</v>
      </c>
      <c r="Y18" s="18">
        <f t="shared" si="0"/>
        <v>0</v>
      </c>
      <c r="Z18" s="18">
        <f t="shared" si="0"/>
        <v>0</v>
      </c>
      <c r="AA18" s="18">
        <f t="shared" si="0"/>
        <v>0</v>
      </c>
      <c r="AB18" s="6">
        <f t="shared" si="0"/>
        <v>52206.83</v>
      </c>
      <c r="AC18" s="6">
        <f t="shared" si="0"/>
        <v>0.02</v>
      </c>
      <c r="AD18" s="6">
        <f t="shared" si="0"/>
        <v>0</v>
      </c>
      <c r="AE18" s="6">
        <f t="shared" si="0"/>
        <v>638.66999999999996</v>
      </c>
      <c r="AF18" s="6">
        <f t="shared" si="0"/>
        <v>24448.54</v>
      </c>
      <c r="AG18" s="6">
        <f t="shared" si="0"/>
        <v>43798.59</v>
      </c>
      <c r="AH18" s="6">
        <f t="shared" si="0"/>
        <v>121092.65</v>
      </c>
      <c r="AI18" s="6">
        <f t="shared" si="0"/>
        <v>-121092.65</v>
      </c>
    </row>
    <row r="19" spans="1:35" ht="16.5" hidden="1" customHeight="1" x14ac:dyDescent="0.25">
      <c r="A19" s="7"/>
      <c r="B19" s="7"/>
      <c r="C19" s="7"/>
      <c r="D19" s="7"/>
      <c r="E19" s="8"/>
      <c r="F19" s="8"/>
      <c r="G19" s="8"/>
      <c r="H19" s="9"/>
      <c r="I19" s="10"/>
      <c r="J19" s="10"/>
      <c r="K19" s="10"/>
      <c r="L19" s="10"/>
      <c r="M19" s="11"/>
      <c r="N19" s="15"/>
      <c r="O19" s="15"/>
      <c r="P19" s="11"/>
      <c r="Q19" s="15"/>
      <c r="R19" s="15"/>
      <c r="S19" s="15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ht="12.95" hidden="1" customHeight="1" x14ac:dyDescent="0.25">
      <c r="I20" s="93" t="s">
        <v>55</v>
      </c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31"/>
      <c r="AG20" s="31"/>
    </row>
    <row r="21" spans="1:35" ht="13.5" hidden="1" customHeight="1" x14ac:dyDescent="0.25">
      <c r="B21" s="136"/>
      <c r="C21" s="136"/>
      <c r="D21" s="136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13"/>
      <c r="AG21" s="13"/>
    </row>
    <row r="22" spans="1:35" ht="18" hidden="1" customHeight="1" x14ac:dyDescent="0.25">
      <c r="A22" s="95" t="s">
        <v>0</v>
      </c>
      <c r="B22" s="96"/>
      <c r="C22" s="97"/>
      <c r="D22" s="95" t="s">
        <v>1</v>
      </c>
      <c r="E22" s="101" t="s">
        <v>2</v>
      </c>
      <c r="F22" s="102"/>
      <c r="G22" s="103"/>
      <c r="H22" s="19"/>
      <c r="I22" s="95" t="s">
        <v>3</v>
      </c>
      <c r="J22" s="96"/>
      <c r="K22" s="96"/>
      <c r="L22" s="97"/>
      <c r="M22" s="135" t="s">
        <v>4</v>
      </c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4" t="s">
        <v>5</v>
      </c>
      <c r="AB22" s="137" t="s">
        <v>6</v>
      </c>
      <c r="AC22" s="137"/>
      <c r="AD22" s="137"/>
      <c r="AE22" s="137"/>
      <c r="AF22" s="137"/>
      <c r="AG22" s="137"/>
      <c r="AH22" s="86" t="s">
        <v>7</v>
      </c>
      <c r="AI22" s="86" t="s">
        <v>8</v>
      </c>
    </row>
    <row r="23" spans="1:35" ht="62.25" hidden="1" customHeight="1" x14ac:dyDescent="0.25">
      <c r="A23" s="98"/>
      <c r="B23" s="99"/>
      <c r="C23" s="100"/>
      <c r="D23" s="98"/>
      <c r="E23" s="104"/>
      <c r="F23" s="105"/>
      <c r="G23" s="106"/>
      <c r="H23" s="32" t="s">
        <v>9</v>
      </c>
      <c r="I23" s="98"/>
      <c r="J23" s="99"/>
      <c r="K23" s="99"/>
      <c r="L23" s="100"/>
      <c r="M23" s="33" t="s">
        <v>10</v>
      </c>
      <c r="N23" s="118" t="s">
        <v>11</v>
      </c>
      <c r="O23" s="119"/>
      <c r="P23" s="33" t="s">
        <v>12</v>
      </c>
      <c r="Q23" s="133" t="s">
        <v>32</v>
      </c>
      <c r="R23" s="133"/>
      <c r="S23" s="133"/>
      <c r="T23" s="33" t="s">
        <v>35</v>
      </c>
      <c r="U23" s="33" t="s">
        <v>16</v>
      </c>
      <c r="V23" s="133" t="s">
        <v>15</v>
      </c>
      <c r="W23" s="133"/>
      <c r="X23" s="133"/>
      <c r="Y23" s="133"/>
      <c r="Z23" s="33" t="s">
        <v>16</v>
      </c>
      <c r="AA23" s="134"/>
      <c r="AB23" s="2" t="s">
        <v>17</v>
      </c>
      <c r="AC23" s="3" t="s">
        <v>18</v>
      </c>
      <c r="AD23" s="3" t="s">
        <v>19</v>
      </c>
      <c r="AE23" s="3" t="s">
        <v>20</v>
      </c>
      <c r="AF23" s="2" t="s">
        <v>33</v>
      </c>
      <c r="AG23" s="2" t="s">
        <v>34</v>
      </c>
      <c r="AH23" s="87"/>
      <c r="AI23" s="87"/>
    </row>
    <row r="24" spans="1:35" ht="21.2" hidden="1" customHeight="1" x14ac:dyDescent="0.25">
      <c r="A24" s="52" t="s">
        <v>21</v>
      </c>
      <c r="B24" s="53"/>
      <c r="C24" s="54"/>
      <c r="D24" s="58" t="s">
        <v>22</v>
      </c>
      <c r="E24" s="46"/>
      <c r="F24" s="47"/>
      <c r="G24" s="48"/>
      <c r="H24" s="22" t="s">
        <v>23</v>
      </c>
      <c r="I24" s="112" t="s">
        <v>24</v>
      </c>
      <c r="J24" s="113"/>
      <c r="K24" s="113"/>
      <c r="L24" s="114"/>
      <c r="M24" s="40"/>
      <c r="N24" s="72"/>
      <c r="O24" s="72"/>
      <c r="P24" s="72"/>
      <c r="Q24" s="72"/>
      <c r="R24" s="72"/>
      <c r="S24" s="72"/>
      <c r="T24" s="72"/>
      <c r="U24" s="72"/>
      <c r="V24" s="72" t="s">
        <v>47</v>
      </c>
      <c r="W24" s="72"/>
      <c r="X24" s="72"/>
      <c r="Y24" s="72"/>
      <c r="Z24" s="72"/>
      <c r="AA24" s="72">
        <f>SUM(M24:Z25)</f>
        <v>0</v>
      </c>
      <c r="AB24" s="122">
        <v>6000</v>
      </c>
      <c r="AC24" s="122">
        <f>AA24*18%</f>
        <v>0</v>
      </c>
      <c r="AD24" s="122">
        <f>AA24*5%</f>
        <v>0</v>
      </c>
      <c r="AE24" s="122">
        <v>-61.53</v>
      </c>
      <c r="AF24" s="122">
        <v>29485.94</v>
      </c>
      <c r="AG24" s="122">
        <v>6959.15</v>
      </c>
      <c r="AH24" s="123">
        <f>SUM(AB24:AG25)+0.01</f>
        <v>42383.57</v>
      </c>
      <c r="AI24" s="125">
        <f>AA24-AH24</f>
        <v>-42383.57</v>
      </c>
    </row>
    <row r="25" spans="1:35" ht="21.2" hidden="1" customHeight="1" x14ac:dyDescent="0.25">
      <c r="A25" s="55"/>
      <c r="B25" s="56"/>
      <c r="C25" s="57"/>
      <c r="D25" s="59"/>
      <c r="E25" s="49"/>
      <c r="F25" s="50"/>
      <c r="G25" s="51"/>
      <c r="H25" s="20"/>
      <c r="I25" s="115"/>
      <c r="J25" s="116"/>
      <c r="K25" s="116"/>
      <c r="L25" s="117"/>
      <c r="M25" s="41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122"/>
      <c r="AC25" s="122"/>
      <c r="AD25" s="122"/>
      <c r="AE25" s="122"/>
      <c r="AF25" s="122"/>
      <c r="AG25" s="122"/>
      <c r="AH25" s="124"/>
      <c r="AI25" s="126"/>
    </row>
    <row r="26" spans="1:35" ht="22.5" hidden="1" customHeight="1" x14ac:dyDescent="0.25">
      <c r="A26" s="52" t="s">
        <v>25</v>
      </c>
      <c r="B26" s="53"/>
      <c r="C26" s="54"/>
      <c r="D26" s="58" t="s">
        <v>26</v>
      </c>
      <c r="E26" s="46">
        <v>21</v>
      </c>
      <c r="F26" s="47"/>
      <c r="G26" s="48"/>
      <c r="H26" s="22" t="s">
        <v>27</v>
      </c>
      <c r="I26" s="46" t="s">
        <v>28</v>
      </c>
      <c r="J26" s="47"/>
      <c r="K26" s="47"/>
      <c r="L26" s="48"/>
      <c r="M26" s="40"/>
      <c r="N26" s="72"/>
      <c r="O26" s="72"/>
      <c r="P26" s="72"/>
      <c r="Q26" s="72"/>
      <c r="R26" s="72"/>
      <c r="S26" s="72"/>
      <c r="T26" s="72"/>
      <c r="U26" s="72"/>
      <c r="V26" s="72" t="s">
        <v>47</v>
      </c>
      <c r="W26" s="72"/>
      <c r="X26" s="72"/>
      <c r="Y26" s="72"/>
      <c r="Z26" s="72" t="s">
        <v>47</v>
      </c>
      <c r="AA26" s="72">
        <f>SUM(M26:Z27)</f>
        <v>0</v>
      </c>
      <c r="AB26" s="122">
        <v>12560</v>
      </c>
      <c r="AC26" s="122">
        <f>AA26*18%</f>
        <v>0</v>
      </c>
      <c r="AD26" s="122">
        <f>AA26*5%</f>
        <v>0</v>
      </c>
      <c r="AE26" s="122">
        <v>234.34</v>
      </c>
      <c r="AF26" s="122"/>
      <c r="AG26" s="122">
        <v>18092.650000000001</v>
      </c>
      <c r="AH26" s="123">
        <f>SUM(AB26:AG27)</f>
        <v>30886.99</v>
      </c>
      <c r="AI26" s="125">
        <f>AA26-AH26</f>
        <v>-30886.99</v>
      </c>
    </row>
    <row r="27" spans="1:35" ht="15" hidden="1" customHeight="1" x14ac:dyDescent="0.25">
      <c r="A27" s="55"/>
      <c r="B27" s="56"/>
      <c r="C27" s="57"/>
      <c r="D27" s="59"/>
      <c r="E27" s="49"/>
      <c r="F27" s="50"/>
      <c r="G27" s="51"/>
      <c r="H27" s="22"/>
      <c r="I27" s="49"/>
      <c r="J27" s="50"/>
      <c r="K27" s="50"/>
      <c r="L27" s="51"/>
      <c r="M27" s="41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122"/>
      <c r="AC27" s="122"/>
      <c r="AD27" s="122"/>
      <c r="AE27" s="122"/>
      <c r="AF27" s="122"/>
      <c r="AG27" s="122"/>
      <c r="AH27" s="124"/>
      <c r="AI27" s="126"/>
    </row>
    <row r="28" spans="1:35" ht="18.75" hidden="1" customHeight="1" x14ac:dyDescent="0.25">
      <c r="A28" s="44" t="s">
        <v>29</v>
      </c>
      <c r="B28" s="44"/>
      <c r="C28" s="44"/>
      <c r="D28" s="45" t="s">
        <v>30</v>
      </c>
      <c r="E28" s="46">
        <v>22</v>
      </c>
      <c r="F28" s="47"/>
      <c r="G28" s="48"/>
      <c r="H28" s="22" t="s">
        <v>31</v>
      </c>
      <c r="I28" s="46" t="s">
        <v>28</v>
      </c>
      <c r="J28" s="47"/>
      <c r="K28" s="47"/>
      <c r="L28" s="48"/>
      <c r="M28" s="40"/>
      <c r="N28" s="72"/>
      <c r="O28" s="72"/>
      <c r="P28" s="72"/>
      <c r="Q28" s="72"/>
      <c r="R28" s="72"/>
      <c r="S28" s="72"/>
      <c r="T28" s="72"/>
      <c r="U28" s="72"/>
      <c r="V28" s="72" t="s">
        <v>47</v>
      </c>
      <c r="W28" s="72"/>
      <c r="X28" s="72"/>
      <c r="Y28" s="72"/>
      <c r="Z28" s="72" t="s">
        <v>47</v>
      </c>
      <c r="AA28" s="72">
        <f>SUM(M28:Z29)</f>
        <v>0</v>
      </c>
      <c r="AB28" s="122">
        <v>10630</v>
      </c>
      <c r="AC28" s="122">
        <f>AA28*18%</f>
        <v>0</v>
      </c>
      <c r="AD28" s="122">
        <f>AA28*5%</f>
        <v>0</v>
      </c>
      <c r="AE28" s="122">
        <v>245.5</v>
      </c>
      <c r="AF28" s="122"/>
      <c r="AG28" s="122">
        <v>17769.900000000001</v>
      </c>
      <c r="AH28" s="123">
        <f>SUM(AB28:AG29)</f>
        <v>28645.4</v>
      </c>
      <c r="AI28" s="125">
        <f>AA28-AH28</f>
        <v>-28645.4</v>
      </c>
    </row>
    <row r="29" spans="1:35" ht="16.5" hidden="1" customHeight="1" x14ac:dyDescent="0.25">
      <c r="A29" s="44"/>
      <c r="B29" s="44"/>
      <c r="C29" s="44"/>
      <c r="D29" s="45"/>
      <c r="E29" s="49"/>
      <c r="F29" s="50"/>
      <c r="G29" s="51"/>
      <c r="H29" s="22"/>
      <c r="I29" s="49"/>
      <c r="J29" s="50"/>
      <c r="K29" s="50"/>
      <c r="L29" s="51"/>
      <c r="M29" s="41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122"/>
      <c r="AC29" s="122"/>
      <c r="AD29" s="122"/>
      <c r="AE29" s="122"/>
      <c r="AF29" s="122"/>
      <c r="AG29" s="122"/>
      <c r="AH29" s="124"/>
      <c r="AI29" s="126"/>
    </row>
    <row r="30" spans="1:35" ht="12" hidden="1" customHeight="1" x14ac:dyDescent="0.25">
      <c r="A30" s="66" t="s">
        <v>50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8"/>
      <c r="M30" s="18">
        <f>SUM(M24:M29)</f>
        <v>0</v>
      </c>
      <c r="N30" s="69">
        <f>SUM(N24:N28)</f>
        <v>0</v>
      </c>
      <c r="O30" s="70"/>
      <c r="P30" s="18">
        <f>SUM(P24:P28)</f>
        <v>0</v>
      </c>
      <c r="Q30" s="69">
        <f>SUM(Q24:Q28)</f>
        <v>0</v>
      </c>
      <c r="R30" s="71"/>
      <c r="S30" s="71"/>
      <c r="T30" s="18">
        <f t="shared" ref="T30:AI30" si="1">SUM(T24:T28)</f>
        <v>0</v>
      </c>
      <c r="U30" s="18">
        <f t="shared" si="1"/>
        <v>0</v>
      </c>
      <c r="V30" s="18">
        <f t="shared" si="1"/>
        <v>0</v>
      </c>
      <c r="W30" s="18">
        <f t="shared" si="1"/>
        <v>0</v>
      </c>
      <c r="X30" s="18">
        <f t="shared" si="1"/>
        <v>0</v>
      </c>
      <c r="Y30" s="18">
        <f t="shared" si="1"/>
        <v>0</v>
      </c>
      <c r="Z30" s="18">
        <f t="shared" si="1"/>
        <v>0</v>
      </c>
      <c r="AA30" s="18">
        <f t="shared" si="1"/>
        <v>0</v>
      </c>
      <c r="AB30" s="6">
        <f t="shared" si="1"/>
        <v>29190</v>
      </c>
      <c r="AC30" s="6">
        <f t="shared" si="1"/>
        <v>0</v>
      </c>
      <c r="AD30" s="6">
        <f t="shared" si="1"/>
        <v>0</v>
      </c>
      <c r="AE30" s="6">
        <f t="shared" si="1"/>
        <v>418.31</v>
      </c>
      <c r="AF30" s="6">
        <f t="shared" si="1"/>
        <v>29485.94</v>
      </c>
      <c r="AG30" s="6">
        <f t="shared" si="1"/>
        <v>42821.700000000004</v>
      </c>
      <c r="AH30" s="6">
        <f t="shared" si="1"/>
        <v>101915.95999999999</v>
      </c>
      <c r="AI30" s="6">
        <f t="shared" si="1"/>
        <v>-101915.95999999999</v>
      </c>
    </row>
    <row r="31" spans="1:35" ht="12" hidden="1" customHeight="1" x14ac:dyDescent="0.25">
      <c r="A31" s="7"/>
      <c r="B31" s="7"/>
      <c r="C31" s="7"/>
      <c r="D31" s="7"/>
      <c r="E31" s="8"/>
      <c r="F31" s="8"/>
      <c r="G31" s="8"/>
      <c r="H31" s="9"/>
      <c r="I31" s="10"/>
      <c r="J31" s="10"/>
      <c r="K31" s="10"/>
      <c r="L31" s="10"/>
      <c r="M31" s="11"/>
      <c r="N31" s="15"/>
      <c r="O31" s="15"/>
      <c r="P31" s="11"/>
      <c r="Q31" s="15"/>
      <c r="R31" s="15"/>
      <c r="S31" s="15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</row>
    <row r="32" spans="1:35" ht="12.95" hidden="1" customHeight="1" x14ac:dyDescent="0.25">
      <c r="I32" s="93" t="s">
        <v>56</v>
      </c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31"/>
      <c r="AG32" s="31"/>
    </row>
    <row r="33" spans="1:35" ht="13.5" hidden="1" customHeight="1" x14ac:dyDescent="0.25">
      <c r="B33" s="136"/>
      <c r="C33" s="136"/>
      <c r="D33" s="136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13"/>
      <c r="AG33" s="13"/>
    </row>
    <row r="34" spans="1:35" ht="20.25" hidden="1" customHeight="1" x14ac:dyDescent="0.25">
      <c r="A34" s="134" t="s">
        <v>0</v>
      </c>
      <c r="B34" s="134"/>
      <c r="C34" s="134"/>
      <c r="D34" s="134" t="s">
        <v>1</v>
      </c>
      <c r="E34" s="133" t="s">
        <v>2</v>
      </c>
      <c r="F34" s="133"/>
      <c r="G34" s="133"/>
      <c r="H34" s="19"/>
      <c r="I34" s="134" t="s">
        <v>3</v>
      </c>
      <c r="J34" s="134"/>
      <c r="K34" s="134"/>
      <c r="L34" s="134"/>
      <c r="M34" s="135" t="s">
        <v>4</v>
      </c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4" t="s">
        <v>5</v>
      </c>
      <c r="AB34" s="130" t="s">
        <v>6</v>
      </c>
      <c r="AC34" s="131"/>
      <c r="AD34" s="131"/>
      <c r="AE34" s="131"/>
      <c r="AF34" s="131"/>
      <c r="AG34" s="132"/>
      <c r="AH34" s="86" t="s">
        <v>7</v>
      </c>
      <c r="AI34" s="86" t="s">
        <v>8</v>
      </c>
    </row>
    <row r="35" spans="1:35" ht="62.25" hidden="1" customHeight="1" x14ac:dyDescent="0.25">
      <c r="A35" s="134"/>
      <c r="B35" s="134"/>
      <c r="C35" s="134"/>
      <c r="D35" s="134"/>
      <c r="E35" s="133"/>
      <c r="F35" s="133"/>
      <c r="G35" s="133"/>
      <c r="H35" s="33" t="s">
        <v>9</v>
      </c>
      <c r="I35" s="134"/>
      <c r="J35" s="134"/>
      <c r="K35" s="134"/>
      <c r="L35" s="134"/>
      <c r="M35" s="33" t="s">
        <v>10</v>
      </c>
      <c r="N35" s="118" t="s">
        <v>11</v>
      </c>
      <c r="O35" s="119"/>
      <c r="P35" s="33" t="s">
        <v>12</v>
      </c>
      <c r="Q35" s="133" t="s">
        <v>32</v>
      </c>
      <c r="R35" s="133"/>
      <c r="S35" s="133"/>
      <c r="T35" s="33" t="s">
        <v>35</v>
      </c>
      <c r="U35" s="33" t="s">
        <v>14</v>
      </c>
      <c r="V35" s="133" t="s">
        <v>15</v>
      </c>
      <c r="W35" s="133"/>
      <c r="X35" s="133"/>
      <c r="Y35" s="133"/>
      <c r="Z35" s="33" t="s">
        <v>16</v>
      </c>
      <c r="AA35" s="134"/>
      <c r="AB35" s="2" t="s">
        <v>17</v>
      </c>
      <c r="AC35" s="3" t="s">
        <v>18</v>
      </c>
      <c r="AD35" s="3" t="s">
        <v>19</v>
      </c>
      <c r="AE35" s="3" t="s">
        <v>20</v>
      </c>
      <c r="AF35" s="2" t="s">
        <v>33</v>
      </c>
      <c r="AG35" s="2" t="s">
        <v>34</v>
      </c>
      <c r="AH35" s="87"/>
      <c r="AI35" s="87"/>
    </row>
    <row r="36" spans="1:35" ht="21.2" hidden="1" customHeight="1" x14ac:dyDescent="0.25">
      <c r="A36" s="44" t="s">
        <v>21</v>
      </c>
      <c r="B36" s="44"/>
      <c r="C36" s="44"/>
      <c r="D36" s="45" t="s">
        <v>22</v>
      </c>
      <c r="E36" s="127"/>
      <c r="F36" s="127"/>
      <c r="G36" s="127"/>
      <c r="H36" s="20" t="s">
        <v>23</v>
      </c>
      <c r="I36" s="127" t="s">
        <v>24</v>
      </c>
      <c r="J36" s="127"/>
      <c r="K36" s="127"/>
      <c r="L36" s="127"/>
      <c r="M36" s="40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 t="s">
        <v>47</v>
      </c>
      <c r="AA36" s="72">
        <f>SUM(M36:Z37)</f>
        <v>0</v>
      </c>
      <c r="AB36" s="123"/>
      <c r="AC36" s="123">
        <f>AA36*18%</f>
        <v>0</v>
      </c>
      <c r="AD36" s="123">
        <f>AA36*1.5%</f>
        <v>0</v>
      </c>
      <c r="AE36" s="123"/>
      <c r="AF36" s="123"/>
      <c r="AG36" s="123"/>
      <c r="AH36" s="123">
        <f>SUM(AB36:AE37)</f>
        <v>0</v>
      </c>
      <c r="AI36" s="125">
        <f>AA36-AH36</f>
        <v>0</v>
      </c>
    </row>
    <row r="37" spans="1:35" ht="21.2" hidden="1" customHeight="1" x14ac:dyDescent="0.25">
      <c r="A37" s="44"/>
      <c r="B37" s="44"/>
      <c r="C37" s="44"/>
      <c r="D37" s="45"/>
      <c r="E37" s="127"/>
      <c r="F37" s="127"/>
      <c r="G37" s="127"/>
      <c r="H37" s="20"/>
      <c r="I37" s="127"/>
      <c r="J37" s="127"/>
      <c r="K37" s="127"/>
      <c r="L37" s="127"/>
      <c r="M37" s="41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124"/>
      <c r="AC37" s="124"/>
      <c r="AD37" s="124"/>
      <c r="AE37" s="124"/>
      <c r="AF37" s="124"/>
      <c r="AG37" s="124"/>
      <c r="AH37" s="124"/>
      <c r="AI37" s="126"/>
    </row>
    <row r="38" spans="1:35" ht="22.5" hidden="1" customHeight="1" x14ac:dyDescent="0.25">
      <c r="A38" s="44" t="s">
        <v>25</v>
      </c>
      <c r="B38" s="44"/>
      <c r="C38" s="44"/>
      <c r="D38" s="45" t="s">
        <v>26</v>
      </c>
      <c r="E38" s="127">
        <v>21</v>
      </c>
      <c r="F38" s="127"/>
      <c r="G38" s="127"/>
      <c r="H38" s="20" t="s">
        <v>27</v>
      </c>
      <c r="I38" s="127" t="s">
        <v>28</v>
      </c>
      <c r="J38" s="127"/>
      <c r="K38" s="127"/>
      <c r="L38" s="127"/>
      <c r="M38" s="40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 t="s">
        <v>47</v>
      </c>
      <c r="AA38" s="72">
        <f>SUM(M38:Z39)</f>
        <v>0</v>
      </c>
      <c r="AB38" s="123">
        <v>12560</v>
      </c>
      <c r="AC38" s="123">
        <f>AA38*18%</f>
        <v>0</v>
      </c>
      <c r="AD38" s="123">
        <f>AA38*5%</f>
        <v>0</v>
      </c>
      <c r="AE38" s="123">
        <v>234.34</v>
      </c>
      <c r="AF38" s="123"/>
      <c r="AG38" s="123">
        <v>18023.580000000002</v>
      </c>
      <c r="AH38" s="123">
        <f>SUM(AB38:AG39)</f>
        <v>30817.920000000002</v>
      </c>
      <c r="AI38" s="125">
        <f>AA38-AH38</f>
        <v>-30817.920000000002</v>
      </c>
    </row>
    <row r="39" spans="1:35" ht="15" hidden="1" customHeight="1" x14ac:dyDescent="0.25">
      <c r="A39" s="44"/>
      <c r="B39" s="44"/>
      <c r="C39" s="44"/>
      <c r="D39" s="45"/>
      <c r="E39" s="127"/>
      <c r="F39" s="127"/>
      <c r="G39" s="127"/>
      <c r="H39" s="20"/>
      <c r="I39" s="127"/>
      <c r="J39" s="127"/>
      <c r="K39" s="127"/>
      <c r="L39" s="127"/>
      <c r="M39" s="41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124"/>
      <c r="AC39" s="124"/>
      <c r="AD39" s="124"/>
      <c r="AE39" s="124"/>
      <c r="AF39" s="124"/>
      <c r="AG39" s="124"/>
      <c r="AH39" s="124"/>
      <c r="AI39" s="126"/>
    </row>
    <row r="40" spans="1:35" ht="18.75" hidden="1" customHeight="1" x14ac:dyDescent="0.25">
      <c r="A40" s="44" t="s">
        <v>29</v>
      </c>
      <c r="B40" s="44"/>
      <c r="C40" s="44"/>
      <c r="D40" s="45" t="s">
        <v>30</v>
      </c>
      <c r="E40" s="127">
        <v>22</v>
      </c>
      <c r="F40" s="127"/>
      <c r="G40" s="127"/>
      <c r="H40" s="20" t="s">
        <v>31</v>
      </c>
      <c r="I40" s="127" t="s">
        <v>28</v>
      </c>
      <c r="J40" s="127"/>
      <c r="K40" s="127"/>
      <c r="L40" s="127"/>
      <c r="M40" s="40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 t="s">
        <v>47</v>
      </c>
      <c r="AA40" s="72">
        <f>SUM(M40:Z41)</f>
        <v>0</v>
      </c>
      <c r="AB40" s="123">
        <v>10630</v>
      </c>
      <c r="AC40" s="123">
        <f>AA40*18%</f>
        <v>0</v>
      </c>
      <c r="AD40" s="123">
        <f>AA40*5%</f>
        <v>0</v>
      </c>
      <c r="AE40" s="123">
        <v>245.5</v>
      </c>
      <c r="AF40" s="123"/>
      <c r="AG40" s="123">
        <v>16051.4</v>
      </c>
      <c r="AH40" s="123">
        <f>SUM(AB40:AG41)</f>
        <v>26926.9</v>
      </c>
      <c r="AI40" s="128">
        <f>AA40-AH40</f>
        <v>-26926.9</v>
      </c>
    </row>
    <row r="41" spans="1:35" ht="16.5" hidden="1" customHeight="1" x14ac:dyDescent="0.25">
      <c r="A41" s="44"/>
      <c r="B41" s="44"/>
      <c r="C41" s="44"/>
      <c r="D41" s="45"/>
      <c r="E41" s="127"/>
      <c r="F41" s="127"/>
      <c r="G41" s="127"/>
      <c r="H41" s="20"/>
      <c r="I41" s="127"/>
      <c r="J41" s="127"/>
      <c r="K41" s="127"/>
      <c r="L41" s="127"/>
      <c r="M41" s="41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124"/>
      <c r="AC41" s="124"/>
      <c r="AD41" s="124"/>
      <c r="AE41" s="124"/>
      <c r="AF41" s="124"/>
      <c r="AG41" s="124"/>
      <c r="AH41" s="124"/>
      <c r="AI41" s="129"/>
    </row>
    <row r="42" spans="1:35" ht="16.5" hidden="1" customHeight="1" x14ac:dyDescent="0.25">
      <c r="A42" s="66" t="s">
        <v>50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8"/>
      <c r="M42" s="18">
        <f>SUM(M36:M41)</f>
        <v>0</v>
      </c>
      <c r="N42" s="69">
        <f>SUM(N36:N40)</f>
        <v>0</v>
      </c>
      <c r="O42" s="70"/>
      <c r="P42" s="18">
        <f>SUM(P36:P40)</f>
        <v>0</v>
      </c>
      <c r="Q42" s="121">
        <f>SUM(Q36:Q40)</f>
        <v>0</v>
      </c>
      <c r="R42" s="121"/>
      <c r="S42" s="121"/>
      <c r="T42" s="18">
        <f t="shared" ref="T42:AI42" si="2">SUM(T36:T40)</f>
        <v>0</v>
      </c>
      <c r="U42" s="18">
        <f t="shared" si="2"/>
        <v>0</v>
      </c>
      <c r="V42" s="18">
        <f t="shared" si="2"/>
        <v>0</v>
      </c>
      <c r="W42" s="18">
        <f t="shared" si="2"/>
        <v>0</v>
      </c>
      <c r="X42" s="18">
        <f t="shared" si="2"/>
        <v>0</v>
      </c>
      <c r="Y42" s="18">
        <f t="shared" si="2"/>
        <v>0</v>
      </c>
      <c r="Z42" s="18">
        <f t="shared" si="2"/>
        <v>0</v>
      </c>
      <c r="AA42" s="18">
        <f t="shared" si="2"/>
        <v>0</v>
      </c>
      <c r="AB42" s="6">
        <f t="shared" si="2"/>
        <v>23190</v>
      </c>
      <c r="AC42" s="6">
        <f t="shared" si="2"/>
        <v>0</v>
      </c>
      <c r="AD42" s="6">
        <f t="shared" si="2"/>
        <v>0</v>
      </c>
      <c r="AE42" s="6">
        <f t="shared" si="2"/>
        <v>479.84000000000003</v>
      </c>
      <c r="AF42" s="6">
        <f t="shared" si="2"/>
        <v>0</v>
      </c>
      <c r="AG42" s="6">
        <f t="shared" si="2"/>
        <v>34074.980000000003</v>
      </c>
      <c r="AH42" s="6">
        <f t="shared" si="2"/>
        <v>57744.820000000007</v>
      </c>
      <c r="AI42" s="6">
        <f t="shared" si="2"/>
        <v>-57744.820000000007</v>
      </c>
    </row>
    <row r="43" spans="1:35" ht="12" hidden="1" customHeight="1" x14ac:dyDescent="0.25">
      <c r="A43" s="7"/>
      <c r="B43" s="7"/>
      <c r="C43" s="7"/>
      <c r="D43" s="7"/>
      <c r="E43" s="8"/>
      <c r="F43" s="8"/>
      <c r="G43" s="8"/>
      <c r="H43" s="9"/>
      <c r="I43" s="10"/>
      <c r="J43" s="10"/>
      <c r="K43" s="10"/>
      <c r="L43" s="10"/>
      <c r="M43" s="11"/>
      <c r="N43" s="15"/>
      <c r="O43" s="15"/>
      <c r="P43" s="11"/>
      <c r="Q43" s="15"/>
      <c r="R43" s="15"/>
      <c r="S43" s="15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</row>
    <row r="44" spans="1:35" ht="12.95" hidden="1" customHeight="1" x14ac:dyDescent="0.25">
      <c r="A44" s="93" t="s">
        <v>57</v>
      </c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</row>
    <row r="45" spans="1:35" ht="6" hidden="1" customHeight="1" x14ac:dyDescent="0.25">
      <c r="A45" s="94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</row>
    <row r="46" spans="1:35" ht="17.25" hidden="1" customHeight="1" x14ac:dyDescent="0.25">
      <c r="A46" s="95" t="s">
        <v>0</v>
      </c>
      <c r="B46" s="96"/>
      <c r="C46" s="97"/>
      <c r="D46" s="95" t="s">
        <v>1</v>
      </c>
      <c r="E46" s="101" t="s">
        <v>2</v>
      </c>
      <c r="F46" s="102"/>
      <c r="G46" s="103"/>
      <c r="H46" s="19"/>
      <c r="I46" s="95" t="s">
        <v>3</v>
      </c>
      <c r="J46" s="96"/>
      <c r="K46" s="96"/>
      <c r="L46" s="97"/>
      <c r="M46" s="107" t="s">
        <v>4</v>
      </c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9"/>
      <c r="AA46" s="110" t="s">
        <v>5</v>
      </c>
      <c r="AB46" s="83" t="s">
        <v>6</v>
      </c>
      <c r="AC46" s="84"/>
      <c r="AD46" s="84"/>
      <c r="AE46" s="84"/>
      <c r="AF46" s="84"/>
      <c r="AG46" s="85"/>
      <c r="AH46" s="86" t="s">
        <v>7</v>
      </c>
      <c r="AI46" s="86" t="s">
        <v>8</v>
      </c>
    </row>
    <row r="47" spans="1:35" ht="43.5" hidden="1" customHeight="1" x14ac:dyDescent="0.25">
      <c r="A47" s="98"/>
      <c r="B47" s="99"/>
      <c r="C47" s="100"/>
      <c r="D47" s="98"/>
      <c r="E47" s="104"/>
      <c r="F47" s="105"/>
      <c r="G47" s="106"/>
      <c r="H47" s="32" t="s">
        <v>9</v>
      </c>
      <c r="I47" s="98"/>
      <c r="J47" s="99"/>
      <c r="K47" s="99"/>
      <c r="L47" s="100"/>
      <c r="M47" s="33" t="s">
        <v>10</v>
      </c>
      <c r="N47" s="118" t="s">
        <v>11</v>
      </c>
      <c r="O47" s="119"/>
      <c r="P47" s="33" t="s">
        <v>12</v>
      </c>
      <c r="Q47" s="118" t="s">
        <v>32</v>
      </c>
      <c r="R47" s="120"/>
      <c r="S47" s="120"/>
      <c r="T47" s="33" t="s">
        <v>35</v>
      </c>
      <c r="U47" s="33" t="s">
        <v>16</v>
      </c>
      <c r="V47" s="118" t="s">
        <v>15</v>
      </c>
      <c r="W47" s="120"/>
      <c r="X47" s="120"/>
      <c r="Y47" s="119"/>
      <c r="Z47" s="33" t="s">
        <v>16</v>
      </c>
      <c r="AA47" s="111"/>
      <c r="AB47" s="2" t="s">
        <v>17</v>
      </c>
      <c r="AC47" s="3" t="s">
        <v>18</v>
      </c>
      <c r="AD47" s="3" t="s">
        <v>19</v>
      </c>
      <c r="AE47" s="3" t="s">
        <v>20</v>
      </c>
      <c r="AF47" s="2" t="s">
        <v>33</v>
      </c>
      <c r="AG47" s="2" t="s">
        <v>34</v>
      </c>
      <c r="AH47" s="87"/>
      <c r="AI47" s="87"/>
    </row>
    <row r="48" spans="1:35" ht="21.2" hidden="1" customHeight="1" x14ac:dyDescent="0.25">
      <c r="A48" s="52" t="s">
        <v>21</v>
      </c>
      <c r="B48" s="53"/>
      <c r="C48" s="54"/>
      <c r="D48" s="58" t="s">
        <v>22</v>
      </c>
      <c r="E48" s="46"/>
      <c r="F48" s="47"/>
      <c r="G48" s="48"/>
      <c r="H48" s="22" t="s">
        <v>23</v>
      </c>
      <c r="I48" s="112" t="s">
        <v>24</v>
      </c>
      <c r="J48" s="113"/>
      <c r="K48" s="113"/>
      <c r="L48" s="114"/>
      <c r="M48" s="40"/>
      <c r="N48" s="75"/>
      <c r="O48" s="73"/>
      <c r="P48" s="40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>
        <f>SUM(M48:Z49)</f>
        <v>0</v>
      </c>
      <c r="AB48" s="122"/>
      <c r="AC48" s="122">
        <f>AA48*18%</f>
        <v>0</v>
      </c>
      <c r="AD48" s="122">
        <f>AA48*5%</f>
        <v>0</v>
      </c>
      <c r="AE48" s="122"/>
      <c r="AF48" s="122">
        <v>46362.47</v>
      </c>
      <c r="AG48" s="122"/>
      <c r="AH48" s="123">
        <f>SUM(AB48:AG49)</f>
        <v>46362.47</v>
      </c>
      <c r="AI48" s="125">
        <f>AA48-AH48</f>
        <v>-46362.47</v>
      </c>
    </row>
    <row r="49" spans="1:35" ht="7.5" hidden="1" customHeight="1" x14ac:dyDescent="0.25">
      <c r="A49" s="55"/>
      <c r="B49" s="56"/>
      <c r="C49" s="57"/>
      <c r="D49" s="59"/>
      <c r="E49" s="49"/>
      <c r="F49" s="50"/>
      <c r="G49" s="51"/>
      <c r="H49" s="20"/>
      <c r="I49" s="115"/>
      <c r="J49" s="116"/>
      <c r="K49" s="116"/>
      <c r="L49" s="117"/>
      <c r="M49" s="41"/>
      <c r="N49" s="76"/>
      <c r="O49" s="74"/>
      <c r="P49" s="41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122"/>
      <c r="AC49" s="122"/>
      <c r="AD49" s="122"/>
      <c r="AE49" s="122"/>
      <c r="AF49" s="122"/>
      <c r="AG49" s="122"/>
      <c r="AH49" s="124"/>
      <c r="AI49" s="126"/>
    </row>
    <row r="50" spans="1:35" ht="22.5" hidden="1" customHeight="1" x14ac:dyDescent="0.25">
      <c r="A50" s="52" t="s">
        <v>25</v>
      </c>
      <c r="B50" s="53"/>
      <c r="C50" s="54"/>
      <c r="D50" s="58" t="s">
        <v>26</v>
      </c>
      <c r="E50" s="46">
        <v>20</v>
      </c>
      <c r="F50" s="47"/>
      <c r="G50" s="48"/>
      <c r="H50" s="22" t="s">
        <v>27</v>
      </c>
      <c r="I50" s="46" t="s">
        <v>28</v>
      </c>
      <c r="J50" s="47"/>
      <c r="K50" s="47"/>
      <c r="L50" s="48"/>
      <c r="M50" s="40"/>
      <c r="N50" s="75"/>
      <c r="O50" s="73"/>
      <c r="P50" s="40"/>
      <c r="Q50" s="72"/>
      <c r="R50" s="72"/>
      <c r="S50" s="72"/>
      <c r="T50" s="72"/>
      <c r="U50" s="72"/>
      <c r="V50" s="72"/>
      <c r="W50" s="72"/>
      <c r="X50" s="72"/>
      <c r="Y50" s="72"/>
      <c r="Z50" s="72" t="s">
        <v>47</v>
      </c>
      <c r="AA50" s="72">
        <f>SUM(M50:Z51)</f>
        <v>0</v>
      </c>
      <c r="AB50" s="122">
        <v>11960</v>
      </c>
      <c r="AC50" s="122">
        <f>AA50*18%</f>
        <v>0</v>
      </c>
      <c r="AD50" s="122">
        <f t="shared" ref="AD50" si="3">AA50*5%</f>
        <v>0</v>
      </c>
      <c r="AE50" s="122">
        <v>233.81</v>
      </c>
      <c r="AF50" s="122"/>
      <c r="AG50" s="122">
        <v>18546.16</v>
      </c>
      <c r="AH50" s="123">
        <f t="shared" ref="AH50" si="4">SUM(AB50:AG51)</f>
        <v>30739.97</v>
      </c>
      <c r="AI50" s="125">
        <f>AA50-AH50</f>
        <v>-30739.97</v>
      </c>
    </row>
    <row r="51" spans="1:35" ht="15" hidden="1" customHeight="1" x14ac:dyDescent="0.25">
      <c r="A51" s="55"/>
      <c r="B51" s="56"/>
      <c r="C51" s="57"/>
      <c r="D51" s="59"/>
      <c r="E51" s="49"/>
      <c r="F51" s="50"/>
      <c r="G51" s="51"/>
      <c r="H51" s="22"/>
      <c r="I51" s="49"/>
      <c r="J51" s="50"/>
      <c r="K51" s="50"/>
      <c r="L51" s="51"/>
      <c r="M51" s="41"/>
      <c r="N51" s="76"/>
      <c r="O51" s="74"/>
      <c r="P51" s="41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122"/>
      <c r="AC51" s="122"/>
      <c r="AD51" s="122"/>
      <c r="AE51" s="122"/>
      <c r="AF51" s="122"/>
      <c r="AG51" s="122"/>
      <c r="AH51" s="124"/>
      <c r="AI51" s="126"/>
    </row>
    <row r="52" spans="1:35" ht="18.75" hidden="1" customHeight="1" x14ac:dyDescent="0.25">
      <c r="A52" s="44" t="s">
        <v>29</v>
      </c>
      <c r="B52" s="44"/>
      <c r="C52" s="44"/>
      <c r="D52" s="45" t="s">
        <v>30</v>
      </c>
      <c r="E52" s="46">
        <v>20</v>
      </c>
      <c r="F52" s="47"/>
      <c r="G52" s="48"/>
      <c r="H52" s="22" t="s">
        <v>31</v>
      </c>
      <c r="I52" s="46" t="s">
        <v>28</v>
      </c>
      <c r="J52" s="47"/>
      <c r="K52" s="47"/>
      <c r="L52" s="48"/>
      <c r="M52" s="40"/>
      <c r="N52" s="75"/>
      <c r="O52" s="73"/>
      <c r="P52" s="40"/>
      <c r="Q52" s="72"/>
      <c r="R52" s="72"/>
      <c r="S52" s="72"/>
      <c r="T52" s="72"/>
      <c r="U52" s="72"/>
      <c r="V52" s="72"/>
      <c r="W52" s="72"/>
      <c r="X52" s="72"/>
      <c r="Y52" s="72"/>
      <c r="Z52" s="72" t="s">
        <v>47</v>
      </c>
      <c r="AA52" s="72">
        <f>SUM(M52:Z53)</f>
        <v>0</v>
      </c>
      <c r="AB52" s="122">
        <v>10120</v>
      </c>
      <c r="AC52" s="122">
        <f>AA52*18%</f>
        <v>0</v>
      </c>
      <c r="AD52" s="122">
        <f t="shared" ref="AD52" si="5">AA52*5%</f>
        <v>0</v>
      </c>
      <c r="AE52" s="122">
        <v>245.5</v>
      </c>
      <c r="AF52" s="122"/>
      <c r="AG52" s="122">
        <v>16561.400000000001</v>
      </c>
      <c r="AH52" s="123">
        <f t="shared" ref="AH52" si="6">SUM(AB52:AG53)</f>
        <v>26926.9</v>
      </c>
      <c r="AI52" s="125">
        <f>AA52-AH52</f>
        <v>-26926.9</v>
      </c>
    </row>
    <row r="53" spans="1:35" ht="16.5" hidden="1" customHeight="1" x14ac:dyDescent="0.25">
      <c r="A53" s="44"/>
      <c r="B53" s="44"/>
      <c r="C53" s="44"/>
      <c r="D53" s="45"/>
      <c r="E53" s="49"/>
      <c r="F53" s="50"/>
      <c r="G53" s="51"/>
      <c r="H53" s="22"/>
      <c r="I53" s="49"/>
      <c r="J53" s="50"/>
      <c r="K53" s="50"/>
      <c r="L53" s="51"/>
      <c r="M53" s="41"/>
      <c r="N53" s="76"/>
      <c r="O53" s="74"/>
      <c r="P53" s="41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122"/>
      <c r="AC53" s="122"/>
      <c r="AD53" s="122"/>
      <c r="AE53" s="122"/>
      <c r="AF53" s="122"/>
      <c r="AG53" s="122"/>
      <c r="AH53" s="124"/>
      <c r="AI53" s="126"/>
    </row>
    <row r="54" spans="1:35" ht="12.75" hidden="1" customHeight="1" x14ac:dyDescent="0.25">
      <c r="A54" s="66" t="s">
        <v>50</v>
      </c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8"/>
      <c r="M54" s="18">
        <f>SUM(M48:M53)</f>
        <v>0</v>
      </c>
      <c r="N54" s="69">
        <f>SUM(N48:N52)</f>
        <v>0</v>
      </c>
      <c r="O54" s="70"/>
      <c r="P54" s="18">
        <f>SUM(P48:P52)</f>
        <v>0</v>
      </c>
      <c r="Q54" s="69">
        <f>SUM(Q48:Q52)</f>
        <v>0</v>
      </c>
      <c r="R54" s="71"/>
      <c r="S54" s="71"/>
      <c r="T54" s="18">
        <f>SUM(T48:T53)</f>
        <v>0</v>
      </c>
      <c r="U54" s="18">
        <f t="shared" ref="U54:AI54" si="7">SUM(U48:U52)</f>
        <v>0</v>
      </c>
      <c r="V54" s="18">
        <f t="shared" si="7"/>
        <v>0</v>
      </c>
      <c r="W54" s="18">
        <f t="shared" si="7"/>
        <v>0</v>
      </c>
      <c r="X54" s="18">
        <f t="shared" si="7"/>
        <v>0</v>
      </c>
      <c r="Y54" s="18">
        <f t="shared" si="7"/>
        <v>0</v>
      </c>
      <c r="Z54" s="18">
        <f t="shared" si="7"/>
        <v>0</v>
      </c>
      <c r="AA54" s="18">
        <f t="shared" si="7"/>
        <v>0</v>
      </c>
      <c r="AB54" s="6">
        <f t="shared" si="7"/>
        <v>22080</v>
      </c>
      <c r="AC54" s="6">
        <f t="shared" si="7"/>
        <v>0</v>
      </c>
      <c r="AD54" s="6">
        <f t="shared" si="7"/>
        <v>0</v>
      </c>
      <c r="AE54" s="6">
        <f t="shared" si="7"/>
        <v>479.31</v>
      </c>
      <c r="AF54" s="6">
        <f t="shared" si="7"/>
        <v>46362.47</v>
      </c>
      <c r="AG54" s="6">
        <f t="shared" si="7"/>
        <v>35107.56</v>
      </c>
      <c r="AH54" s="6">
        <f t="shared" si="7"/>
        <v>104029.34</v>
      </c>
      <c r="AI54" s="6">
        <f t="shared" si="7"/>
        <v>-104029.34</v>
      </c>
    </row>
    <row r="55" spans="1:35" ht="12" hidden="1" customHeight="1" x14ac:dyDescent="0.25">
      <c r="A55" s="7"/>
      <c r="B55" s="7"/>
      <c r="C55" s="7"/>
      <c r="D55" s="7"/>
      <c r="E55" s="8"/>
      <c r="F55" s="8"/>
      <c r="G55" s="8"/>
      <c r="H55" s="9"/>
      <c r="I55" s="10"/>
      <c r="J55" s="10"/>
      <c r="K55" s="10"/>
      <c r="L55" s="10"/>
      <c r="M55" s="11"/>
      <c r="N55" s="15"/>
      <c r="O55" s="15"/>
      <c r="P55" s="11"/>
      <c r="Q55" s="15"/>
      <c r="R55" s="15"/>
      <c r="S55" s="15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</row>
    <row r="56" spans="1:35" ht="12.95" hidden="1" customHeight="1" x14ac:dyDescent="0.25">
      <c r="A56" s="93" t="s">
        <v>58</v>
      </c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</row>
    <row r="57" spans="1:35" ht="4.5" hidden="1" customHeight="1" x14ac:dyDescent="0.25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</row>
    <row r="58" spans="1:35" ht="12" hidden="1" customHeight="1" x14ac:dyDescent="0.25">
      <c r="A58" s="95" t="s">
        <v>0</v>
      </c>
      <c r="B58" s="96"/>
      <c r="C58" s="97"/>
      <c r="D58" s="95" t="s">
        <v>1</v>
      </c>
      <c r="E58" s="101" t="s">
        <v>2</v>
      </c>
      <c r="F58" s="102"/>
      <c r="G58" s="103"/>
      <c r="H58" s="19"/>
      <c r="I58" s="95" t="s">
        <v>3</v>
      </c>
      <c r="J58" s="96"/>
      <c r="K58" s="96"/>
      <c r="L58" s="97"/>
      <c r="M58" s="107" t="s">
        <v>4</v>
      </c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9"/>
      <c r="AA58" s="110" t="s">
        <v>5</v>
      </c>
      <c r="AB58" s="83" t="s">
        <v>6</v>
      </c>
      <c r="AC58" s="84"/>
      <c r="AD58" s="84"/>
      <c r="AE58" s="84"/>
      <c r="AF58" s="84"/>
      <c r="AG58" s="85"/>
      <c r="AH58" s="86" t="s">
        <v>7</v>
      </c>
      <c r="AI58" s="86" t="s">
        <v>8</v>
      </c>
    </row>
    <row r="59" spans="1:35" ht="45" hidden="1" customHeight="1" x14ac:dyDescent="0.25">
      <c r="A59" s="98"/>
      <c r="B59" s="99"/>
      <c r="C59" s="100"/>
      <c r="D59" s="98"/>
      <c r="E59" s="104"/>
      <c r="F59" s="105"/>
      <c r="G59" s="106"/>
      <c r="H59" s="32" t="s">
        <v>9</v>
      </c>
      <c r="I59" s="98"/>
      <c r="J59" s="99"/>
      <c r="K59" s="99"/>
      <c r="L59" s="100"/>
      <c r="M59" s="33" t="s">
        <v>10</v>
      </c>
      <c r="N59" s="118" t="s">
        <v>11</v>
      </c>
      <c r="O59" s="119"/>
      <c r="P59" s="33" t="s">
        <v>12</v>
      </c>
      <c r="Q59" s="118" t="s">
        <v>32</v>
      </c>
      <c r="R59" s="120"/>
      <c r="S59" s="120"/>
      <c r="T59" s="33" t="s">
        <v>16</v>
      </c>
      <c r="U59" s="33" t="s">
        <v>14</v>
      </c>
      <c r="V59" s="23" t="s">
        <v>15</v>
      </c>
      <c r="W59" s="23" t="s">
        <v>36</v>
      </c>
      <c r="X59" s="24"/>
      <c r="Y59" s="25"/>
      <c r="Z59" s="33" t="s">
        <v>16</v>
      </c>
      <c r="AA59" s="111"/>
      <c r="AB59" s="2" t="s">
        <v>17</v>
      </c>
      <c r="AC59" s="3" t="s">
        <v>18</v>
      </c>
      <c r="AD59" s="3" t="s">
        <v>19</v>
      </c>
      <c r="AE59" s="3" t="s">
        <v>20</v>
      </c>
      <c r="AF59" s="2" t="s">
        <v>33</v>
      </c>
      <c r="AG59" s="2" t="s">
        <v>34</v>
      </c>
      <c r="AH59" s="87"/>
      <c r="AI59" s="87"/>
    </row>
    <row r="60" spans="1:35" ht="21.2" hidden="1" customHeight="1" x14ac:dyDescent="0.25">
      <c r="A60" s="52" t="s">
        <v>21</v>
      </c>
      <c r="B60" s="53"/>
      <c r="C60" s="54"/>
      <c r="D60" s="58" t="s">
        <v>22</v>
      </c>
      <c r="E60" s="46"/>
      <c r="F60" s="47"/>
      <c r="G60" s="48"/>
      <c r="H60" s="22" t="s">
        <v>23</v>
      </c>
      <c r="I60" s="112" t="s">
        <v>24</v>
      </c>
      <c r="J60" s="113"/>
      <c r="K60" s="113"/>
      <c r="L60" s="114"/>
      <c r="M60" s="40"/>
      <c r="N60" s="75"/>
      <c r="O60" s="73"/>
      <c r="P60" s="40"/>
      <c r="Q60" s="75"/>
      <c r="R60" s="77"/>
      <c r="S60" s="77"/>
      <c r="T60" s="40"/>
      <c r="U60" s="40"/>
      <c r="V60" s="40"/>
      <c r="W60" s="40"/>
      <c r="X60" s="16"/>
      <c r="Y60" s="73" t="s">
        <v>49</v>
      </c>
      <c r="Z60" s="40"/>
      <c r="AA60" s="40">
        <f>SUM(M60:Z61)</f>
        <v>0</v>
      </c>
      <c r="AB60" s="122">
        <v>12670</v>
      </c>
      <c r="AC60" s="122">
        <f>AA60*18%</f>
        <v>0</v>
      </c>
      <c r="AD60" s="122">
        <f>AA60*5%</f>
        <v>0</v>
      </c>
      <c r="AE60" s="122">
        <v>258.42</v>
      </c>
      <c r="AF60" s="122">
        <v>53682.86</v>
      </c>
      <c r="AG60" s="122">
        <v>13106.5</v>
      </c>
      <c r="AH60" s="123">
        <f>SUM(AB60:AG61)</f>
        <v>79717.78</v>
      </c>
      <c r="AI60" s="125"/>
    </row>
    <row r="61" spans="1:35" ht="21.2" hidden="1" customHeight="1" x14ac:dyDescent="0.25">
      <c r="A61" s="55"/>
      <c r="B61" s="56"/>
      <c r="C61" s="57"/>
      <c r="D61" s="59"/>
      <c r="E61" s="49"/>
      <c r="F61" s="50"/>
      <c r="G61" s="51"/>
      <c r="H61" s="20"/>
      <c r="I61" s="115"/>
      <c r="J61" s="116"/>
      <c r="K61" s="116"/>
      <c r="L61" s="117"/>
      <c r="M61" s="41"/>
      <c r="N61" s="76"/>
      <c r="O61" s="74"/>
      <c r="P61" s="41"/>
      <c r="Q61" s="76"/>
      <c r="R61" s="78"/>
      <c r="S61" s="78"/>
      <c r="T61" s="41"/>
      <c r="U61" s="41"/>
      <c r="V61" s="41"/>
      <c r="W61" s="41"/>
      <c r="X61" s="17"/>
      <c r="Y61" s="74"/>
      <c r="Z61" s="41"/>
      <c r="AA61" s="41"/>
      <c r="AB61" s="122"/>
      <c r="AC61" s="122"/>
      <c r="AD61" s="122"/>
      <c r="AE61" s="122"/>
      <c r="AF61" s="122"/>
      <c r="AG61" s="122"/>
      <c r="AH61" s="124"/>
      <c r="AI61" s="126"/>
    </row>
    <row r="62" spans="1:35" ht="22.5" hidden="1" customHeight="1" x14ac:dyDescent="0.25">
      <c r="A62" s="52" t="s">
        <v>25</v>
      </c>
      <c r="B62" s="53"/>
      <c r="C62" s="54"/>
      <c r="D62" s="58" t="s">
        <v>26</v>
      </c>
      <c r="E62" s="46">
        <v>21</v>
      </c>
      <c r="F62" s="47"/>
      <c r="G62" s="48"/>
      <c r="H62" s="22" t="s">
        <v>27</v>
      </c>
      <c r="I62" s="46" t="s">
        <v>28</v>
      </c>
      <c r="J62" s="47"/>
      <c r="K62" s="47"/>
      <c r="L62" s="48"/>
      <c r="M62" s="40"/>
      <c r="N62" s="75"/>
      <c r="O62" s="73"/>
      <c r="P62" s="40"/>
      <c r="Q62" s="75"/>
      <c r="R62" s="77"/>
      <c r="S62" s="77"/>
      <c r="T62" s="40"/>
      <c r="U62" s="40"/>
      <c r="V62" s="40"/>
      <c r="W62" s="40"/>
      <c r="X62" s="16"/>
      <c r="Y62" s="73" t="s">
        <v>47</v>
      </c>
      <c r="Z62" s="40" t="s">
        <v>47</v>
      </c>
      <c r="AA62" s="40">
        <f>SUM(M62:Z63)</f>
        <v>0</v>
      </c>
      <c r="AB62" s="122">
        <v>42000</v>
      </c>
      <c r="AC62" s="122">
        <f>AA62*18%</f>
        <v>0</v>
      </c>
      <c r="AD62" s="122">
        <f t="shared" ref="AD62" si="8">AA62*5%</f>
        <v>0</v>
      </c>
      <c r="AE62" s="122">
        <v>138.76</v>
      </c>
      <c r="AF62" s="122"/>
      <c r="AG62" s="122">
        <v>14779.47</v>
      </c>
      <c r="AH62" s="123">
        <f t="shared" ref="AH62" si="9">SUM(AB62:AG63)</f>
        <v>56918.23</v>
      </c>
      <c r="AI62" s="125">
        <f>AA62-AH62</f>
        <v>-56918.23</v>
      </c>
    </row>
    <row r="63" spans="1:35" ht="15" hidden="1" customHeight="1" x14ac:dyDescent="0.25">
      <c r="A63" s="55"/>
      <c r="B63" s="56"/>
      <c r="C63" s="57"/>
      <c r="D63" s="59"/>
      <c r="E63" s="49"/>
      <c r="F63" s="50"/>
      <c r="G63" s="51"/>
      <c r="H63" s="22"/>
      <c r="I63" s="49"/>
      <c r="J63" s="50"/>
      <c r="K63" s="50"/>
      <c r="L63" s="51"/>
      <c r="M63" s="41"/>
      <c r="N63" s="76"/>
      <c r="O63" s="74"/>
      <c r="P63" s="41"/>
      <c r="Q63" s="76"/>
      <c r="R63" s="78"/>
      <c r="S63" s="78"/>
      <c r="T63" s="41"/>
      <c r="U63" s="41"/>
      <c r="V63" s="41"/>
      <c r="W63" s="41"/>
      <c r="X63" s="17"/>
      <c r="Y63" s="74"/>
      <c r="Z63" s="41"/>
      <c r="AA63" s="41"/>
      <c r="AB63" s="122"/>
      <c r="AC63" s="122"/>
      <c r="AD63" s="122"/>
      <c r="AE63" s="122"/>
      <c r="AF63" s="122"/>
      <c r="AG63" s="122"/>
      <c r="AH63" s="124"/>
      <c r="AI63" s="126"/>
    </row>
    <row r="64" spans="1:35" ht="18.75" hidden="1" customHeight="1" x14ac:dyDescent="0.25">
      <c r="A64" s="44" t="s">
        <v>29</v>
      </c>
      <c r="B64" s="44"/>
      <c r="C64" s="44"/>
      <c r="D64" s="45" t="s">
        <v>30</v>
      </c>
      <c r="E64" s="46">
        <v>22</v>
      </c>
      <c r="F64" s="47"/>
      <c r="G64" s="48"/>
      <c r="H64" s="22" t="s">
        <v>31</v>
      </c>
      <c r="I64" s="46" t="s">
        <v>28</v>
      </c>
      <c r="J64" s="47"/>
      <c r="K64" s="47"/>
      <c r="L64" s="48"/>
      <c r="M64" s="40"/>
      <c r="N64" s="75"/>
      <c r="O64" s="73"/>
      <c r="P64" s="40"/>
      <c r="Q64" s="75"/>
      <c r="R64" s="77"/>
      <c r="S64" s="77"/>
      <c r="T64" s="40"/>
      <c r="U64" s="40"/>
      <c r="V64" s="40"/>
      <c r="W64" s="40"/>
      <c r="X64" s="16"/>
      <c r="Y64" s="73" t="s">
        <v>47</v>
      </c>
      <c r="Z64" s="40" t="s">
        <v>47</v>
      </c>
      <c r="AA64" s="40">
        <f>SUM(M64:Z65)</f>
        <v>0</v>
      </c>
      <c r="AB64" s="122">
        <v>10170</v>
      </c>
      <c r="AC64" s="122">
        <f>AA64*18%+0.01</f>
        <v>0.01</v>
      </c>
      <c r="AD64" s="122">
        <f t="shared" ref="AD64" si="10">AA64*5%</f>
        <v>0</v>
      </c>
      <c r="AE64" s="122">
        <v>245.5</v>
      </c>
      <c r="AF64" s="122"/>
      <c r="AG64" s="122">
        <v>53123.19</v>
      </c>
      <c r="AH64" s="123">
        <f t="shared" ref="AH64" si="11">SUM(AB64:AG65)</f>
        <v>63538.700000000004</v>
      </c>
      <c r="AI64" s="125">
        <f>AA64-AH64</f>
        <v>-63538.700000000004</v>
      </c>
    </row>
    <row r="65" spans="1:35" ht="16.5" hidden="1" customHeight="1" x14ac:dyDescent="0.25">
      <c r="A65" s="44"/>
      <c r="B65" s="44"/>
      <c r="C65" s="44"/>
      <c r="D65" s="45"/>
      <c r="E65" s="49"/>
      <c r="F65" s="50"/>
      <c r="G65" s="51"/>
      <c r="H65" s="22"/>
      <c r="I65" s="49"/>
      <c r="J65" s="50"/>
      <c r="K65" s="50"/>
      <c r="L65" s="51"/>
      <c r="M65" s="41"/>
      <c r="N65" s="76"/>
      <c r="O65" s="74"/>
      <c r="P65" s="41"/>
      <c r="Q65" s="76"/>
      <c r="R65" s="78"/>
      <c r="S65" s="78"/>
      <c r="T65" s="41"/>
      <c r="U65" s="41"/>
      <c r="V65" s="41"/>
      <c r="W65" s="41"/>
      <c r="X65" s="17"/>
      <c r="Y65" s="74"/>
      <c r="Z65" s="41"/>
      <c r="AA65" s="41"/>
      <c r="AB65" s="122"/>
      <c r="AC65" s="122"/>
      <c r="AD65" s="122"/>
      <c r="AE65" s="122"/>
      <c r="AF65" s="122"/>
      <c r="AG65" s="122"/>
      <c r="AH65" s="124"/>
      <c r="AI65" s="126"/>
    </row>
    <row r="66" spans="1:35" ht="12" hidden="1" customHeight="1" x14ac:dyDescent="0.25">
      <c r="A66" s="66" t="s">
        <v>50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8"/>
      <c r="M66" s="18">
        <f>SUM(M60:M65)</f>
        <v>0</v>
      </c>
      <c r="N66" s="69">
        <f>SUM(N60:N64)</f>
        <v>0</v>
      </c>
      <c r="O66" s="70"/>
      <c r="P66" s="18">
        <f>SUM(P60:P64)</f>
        <v>0</v>
      </c>
      <c r="Q66" s="69">
        <f>SUM(Q60:Q64)</f>
        <v>0</v>
      </c>
      <c r="R66" s="71"/>
      <c r="S66" s="71"/>
      <c r="T66" s="18">
        <f>SUM(T60:T65)</f>
        <v>0</v>
      </c>
      <c r="U66" s="18">
        <f t="shared" ref="U66:AI66" si="12">SUM(U60:U64)</f>
        <v>0</v>
      </c>
      <c r="V66" s="18">
        <f>SUM(V60:V64)</f>
        <v>0</v>
      </c>
      <c r="W66" s="18">
        <f t="shared" si="12"/>
        <v>0</v>
      </c>
      <c r="X66" s="18">
        <f t="shared" si="12"/>
        <v>0</v>
      </c>
      <c r="Y66" s="18">
        <f t="shared" si="12"/>
        <v>0</v>
      </c>
      <c r="Z66" s="18">
        <f t="shared" si="12"/>
        <v>0</v>
      </c>
      <c r="AA66" s="18">
        <f t="shared" si="12"/>
        <v>0</v>
      </c>
      <c r="AB66" s="6">
        <f t="shared" si="12"/>
        <v>64840</v>
      </c>
      <c r="AC66" s="6">
        <f t="shared" si="12"/>
        <v>0.01</v>
      </c>
      <c r="AD66" s="6">
        <f t="shared" si="12"/>
        <v>0</v>
      </c>
      <c r="AE66" s="6">
        <f t="shared" si="12"/>
        <v>642.68000000000006</v>
      </c>
      <c r="AF66" s="6">
        <f t="shared" si="12"/>
        <v>53682.86</v>
      </c>
      <c r="AG66" s="6">
        <f t="shared" si="12"/>
        <v>81009.16</v>
      </c>
      <c r="AH66" s="6">
        <f t="shared" si="12"/>
        <v>200174.71000000002</v>
      </c>
      <c r="AI66" s="6">
        <f t="shared" si="12"/>
        <v>-120456.93000000001</v>
      </c>
    </row>
    <row r="67" spans="1:35" ht="12" hidden="1" customHeight="1" x14ac:dyDescent="0.25">
      <c r="A67" s="7"/>
      <c r="B67" s="7"/>
      <c r="C67" s="7"/>
      <c r="D67" s="7"/>
      <c r="E67" s="8"/>
      <c r="F67" s="8"/>
      <c r="G67" s="8"/>
      <c r="H67" s="9"/>
      <c r="I67" s="10"/>
      <c r="J67" s="10"/>
      <c r="K67" s="10"/>
      <c r="L67" s="10"/>
      <c r="M67" s="11"/>
      <c r="N67" s="15"/>
      <c r="O67" s="15"/>
      <c r="P67" s="11"/>
      <c r="Q67" s="15"/>
      <c r="R67" s="15"/>
      <c r="S67" s="15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</row>
    <row r="68" spans="1:35" ht="12.95" hidden="1" customHeight="1" x14ac:dyDescent="0.25">
      <c r="A68" s="93" t="s">
        <v>59</v>
      </c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</row>
    <row r="69" spans="1:35" ht="4.5" hidden="1" customHeight="1" x14ac:dyDescent="0.25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</row>
    <row r="70" spans="1:35" ht="18.75" hidden="1" customHeight="1" x14ac:dyDescent="0.25">
      <c r="A70" s="95" t="s">
        <v>0</v>
      </c>
      <c r="B70" s="96"/>
      <c r="C70" s="97"/>
      <c r="D70" s="95" t="s">
        <v>1</v>
      </c>
      <c r="E70" s="101" t="s">
        <v>2</v>
      </c>
      <c r="F70" s="102"/>
      <c r="G70" s="103"/>
      <c r="H70" s="19"/>
      <c r="I70" s="95" t="s">
        <v>3</v>
      </c>
      <c r="J70" s="96"/>
      <c r="K70" s="96"/>
      <c r="L70" s="97"/>
      <c r="M70" s="107" t="s">
        <v>4</v>
      </c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9"/>
      <c r="AA70" s="110" t="s">
        <v>5</v>
      </c>
      <c r="AB70" s="83" t="s">
        <v>6</v>
      </c>
      <c r="AC70" s="84"/>
      <c r="AD70" s="84"/>
      <c r="AE70" s="84"/>
      <c r="AF70" s="84"/>
      <c r="AG70" s="85"/>
      <c r="AH70" s="86" t="s">
        <v>7</v>
      </c>
      <c r="AI70" s="86" t="s">
        <v>8</v>
      </c>
    </row>
    <row r="71" spans="1:35" ht="39" hidden="1" customHeight="1" x14ac:dyDescent="0.25">
      <c r="A71" s="98"/>
      <c r="B71" s="99"/>
      <c r="C71" s="100"/>
      <c r="D71" s="98"/>
      <c r="E71" s="104"/>
      <c r="F71" s="105"/>
      <c r="G71" s="106"/>
      <c r="H71" s="32" t="s">
        <v>9</v>
      </c>
      <c r="I71" s="98"/>
      <c r="J71" s="99"/>
      <c r="K71" s="99"/>
      <c r="L71" s="100"/>
      <c r="M71" s="33" t="s">
        <v>10</v>
      </c>
      <c r="N71" s="118" t="s">
        <v>11</v>
      </c>
      <c r="O71" s="119"/>
      <c r="P71" s="33" t="s">
        <v>12</v>
      </c>
      <c r="Q71" s="118" t="s">
        <v>32</v>
      </c>
      <c r="R71" s="120"/>
      <c r="S71" s="120"/>
      <c r="T71" s="33" t="s">
        <v>35</v>
      </c>
      <c r="U71" s="33" t="s">
        <v>14</v>
      </c>
      <c r="V71" s="23" t="s">
        <v>37</v>
      </c>
      <c r="W71" s="23" t="s">
        <v>36</v>
      </c>
      <c r="X71" s="24"/>
      <c r="Y71" s="25"/>
      <c r="Z71" s="33" t="s">
        <v>16</v>
      </c>
      <c r="AA71" s="111"/>
      <c r="AB71" s="2" t="s">
        <v>17</v>
      </c>
      <c r="AC71" s="3" t="s">
        <v>18</v>
      </c>
      <c r="AD71" s="3" t="s">
        <v>19</v>
      </c>
      <c r="AE71" s="3" t="s">
        <v>20</v>
      </c>
      <c r="AF71" s="2" t="s">
        <v>33</v>
      </c>
      <c r="AG71" s="2" t="s">
        <v>34</v>
      </c>
      <c r="AH71" s="87"/>
      <c r="AI71" s="87"/>
    </row>
    <row r="72" spans="1:35" ht="21.2" hidden="1" customHeight="1" x14ac:dyDescent="0.25">
      <c r="A72" s="52" t="s">
        <v>21</v>
      </c>
      <c r="B72" s="53"/>
      <c r="C72" s="54"/>
      <c r="D72" s="58" t="s">
        <v>22</v>
      </c>
      <c r="E72" s="46"/>
      <c r="F72" s="47"/>
      <c r="G72" s="48"/>
      <c r="H72" s="22" t="s">
        <v>23</v>
      </c>
      <c r="I72" s="112" t="s">
        <v>24</v>
      </c>
      <c r="J72" s="113"/>
      <c r="K72" s="113"/>
      <c r="L72" s="114"/>
      <c r="M72" s="40"/>
      <c r="N72" s="75"/>
      <c r="O72" s="73"/>
      <c r="P72" s="40"/>
      <c r="Q72" s="75"/>
      <c r="R72" s="77"/>
      <c r="S72" s="77"/>
      <c r="T72" s="40"/>
      <c r="U72" s="40"/>
      <c r="V72" s="40"/>
      <c r="W72" s="40"/>
      <c r="X72" s="16"/>
      <c r="Y72" s="73"/>
      <c r="Z72" s="40" t="s">
        <v>47</v>
      </c>
      <c r="AA72" s="40">
        <f>SUM(M72:Z73)</f>
        <v>0</v>
      </c>
      <c r="AB72" s="122">
        <v>13870</v>
      </c>
      <c r="AC72" s="122">
        <f>AA72*18%</f>
        <v>0</v>
      </c>
      <c r="AD72" s="122">
        <f>AA72*5%</f>
        <v>0</v>
      </c>
      <c r="AE72" s="122">
        <v>246.11</v>
      </c>
      <c r="AF72" s="122"/>
      <c r="AG72" s="122">
        <f>22168.18+53927.29</f>
        <v>76095.47</v>
      </c>
      <c r="AH72" s="123">
        <f>SUM(AB72:AG73)</f>
        <v>90211.58</v>
      </c>
      <c r="AI72" s="125">
        <f t="shared" ref="AI72:AI74" si="13">AA72-AH72</f>
        <v>-90211.58</v>
      </c>
    </row>
    <row r="73" spans="1:35" ht="21.2" hidden="1" customHeight="1" x14ac:dyDescent="0.25">
      <c r="A73" s="55"/>
      <c r="B73" s="56"/>
      <c r="C73" s="57"/>
      <c r="D73" s="59"/>
      <c r="E73" s="49"/>
      <c r="F73" s="50"/>
      <c r="G73" s="51"/>
      <c r="H73" s="20"/>
      <c r="I73" s="115"/>
      <c r="J73" s="116"/>
      <c r="K73" s="116"/>
      <c r="L73" s="117"/>
      <c r="M73" s="41"/>
      <c r="N73" s="76"/>
      <c r="O73" s="74"/>
      <c r="P73" s="41"/>
      <c r="Q73" s="76"/>
      <c r="R73" s="78"/>
      <c r="S73" s="78"/>
      <c r="T73" s="41"/>
      <c r="U73" s="41"/>
      <c r="V73" s="41"/>
      <c r="W73" s="41"/>
      <c r="X73" s="17"/>
      <c r="Y73" s="74"/>
      <c r="Z73" s="41"/>
      <c r="AA73" s="41"/>
      <c r="AB73" s="122"/>
      <c r="AC73" s="122"/>
      <c r="AD73" s="122"/>
      <c r="AE73" s="122"/>
      <c r="AF73" s="122"/>
      <c r="AG73" s="122"/>
      <c r="AH73" s="124"/>
      <c r="AI73" s="126"/>
    </row>
    <row r="74" spans="1:35" ht="22.5" hidden="1" customHeight="1" x14ac:dyDescent="0.25">
      <c r="A74" s="52" t="s">
        <v>25</v>
      </c>
      <c r="B74" s="53"/>
      <c r="C74" s="54"/>
      <c r="D74" s="58" t="s">
        <v>26</v>
      </c>
      <c r="E74" s="46">
        <v>21</v>
      </c>
      <c r="F74" s="47"/>
      <c r="G74" s="48"/>
      <c r="H74" s="22" t="s">
        <v>27</v>
      </c>
      <c r="I74" s="46" t="s">
        <v>28</v>
      </c>
      <c r="J74" s="47"/>
      <c r="K74" s="47"/>
      <c r="L74" s="48"/>
      <c r="M74" s="40"/>
      <c r="N74" s="75"/>
      <c r="O74" s="73"/>
      <c r="P74" s="40"/>
      <c r="Q74" s="75"/>
      <c r="R74" s="77"/>
      <c r="S74" s="77"/>
      <c r="T74" s="40"/>
      <c r="U74" s="40"/>
      <c r="V74" s="40"/>
      <c r="W74" s="40"/>
      <c r="X74" s="16"/>
      <c r="Y74" s="73"/>
      <c r="Z74" s="40" t="s">
        <v>47</v>
      </c>
      <c r="AA74" s="40">
        <f>SUM(M74:Z75)</f>
        <v>0</v>
      </c>
      <c r="AB74" s="122">
        <v>13200</v>
      </c>
      <c r="AC74" s="122">
        <f>AA74*18%</f>
        <v>0</v>
      </c>
      <c r="AD74" s="122">
        <f t="shared" ref="AD74" si="14">AA74*5%</f>
        <v>0</v>
      </c>
      <c r="AE74" s="122">
        <v>175.36</v>
      </c>
      <c r="AF74" s="122"/>
      <c r="AG74" s="122">
        <v>41708.35</v>
      </c>
      <c r="AH74" s="123">
        <f t="shared" ref="AH74" si="15">SUM(AB74:AG75)</f>
        <v>55083.71</v>
      </c>
      <c r="AI74" s="125">
        <f t="shared" si="13"/>
        <v>-55083.71</v>
      </c>
    </row>
    <row r="75" spans="1:35" ht="15" hidden="1" customHeight="1" x14ac:dyDescent="0.25">
      <c r="A75" s="55"/>
      <c r="B75" s="56"/>
      <c r="C75" s="57"/>
      <c r="D75" s="59"/>
      <c r="E75" s="49"/>
      <c r="F75" s="50"/>
      <c r="G75" s="51"/>
      <c r="H75" s="22"/>
      <c r="I75" s="49"/>
      <c r="J75" s="50"/>
      <c r="K75" s="50"/>
      <c r="L75" s="51"/>
      <c r="M75" s="41"/>
      <c r="N75" s="76"/>
      <c r="O75" s="74"/>
      <c r="P75" s="41"/>
      <c r="Q75" s="76"/>
      <c r="R75" s="78"/>
      <c r="S75" s="78"/>
      <c r="T75" s="41"/>
      <c r="U75" s="41"/>
      <c r="V75" s="41"/>
      <c r="W75" s="41"/>
      <c r="X75" s="17"/>
      <c r="Y75" s="74"/>
      <c r="Z75" s="41"/>
      <c r="AA75" s="41"/>
      <c r="AB75" s="122"/>
      <c r="AC75" s="122"/>
      <c r="AD75" s="122"/>
      <c r="AE75" s="122"/>
      <c r="AF75" s="122"/>
      <c r="AG75" s="122"/>
      <c r="AH75" s="124"/>
      <c r="AI75" s="126"/>
    </row>
    <row r="76" spans="1:35" ht="18.75" hidden="1" customHeight="1" x14ac:dyDescent="0.25">
      <c r="A76" s="44" t="s">
        <v>29</v>
      </c>
      <c r="B76" s="44"/>
      <c r="C76" s="44"/>
      <c r="D76" s="45" t="s">
        <v>30</v>
      </c>
      <c r="E76" s="46">
        <v>22</v>
      </c>
      <c r="F76" s="47"/>
      <c r="G76" s="48"/>
      <c r="H76" s="22" t="s">
        <v>31</v>
      </c>
      <c r="I76" s="46" t="s">
        <v>28</v>
      </c>
      <c r="J76" s="47"/>
      <c r="K76" s="47"/>
      <c r="L76" s="48"/>
      <c r="M76" s="40"/>
      <c r="N76" s="75"/>
      <c r="O76" s="73"/>
      <c r="P76" s="40"/>
      <c r="Q76" s="75"/>
      <c r="R76" s="77"/>
      <c r="S76" s="77"/>
      <c r="T76" s="40"/>
      <c r="U76" s="40"/>
      <c r="V76" s="40"/>
      <c r="W76" s="40"/>
      <c r="X76" s="16"/>
      <c r="Y76" s="73" t="s">
        <v>47</v>
      </c>
      <c r="Z76" s="40" t="s">
        <v>47</v>
      </c>
      <c r="AA76" s="40">
        <f>SUM(M76:Z77)</f>
        <v>0</v>
      </c>
      <c r="AB76" s="122"/>
      <c r="AC76" s="122">
        <f>AA76*18%-0.01</f>
        <v>-0.01</v>
      </c>
      <c r="AD76" s="122">
        <f t="shared" ref="AD76" si="16">AA76*5%</f>
        <v>0</v>
      </c>
      <c r="AE76" s="122">
        <v>116.9</v>
      </c>
      <c r="AF76" s="122"/>
      <c r="AG76" s="122">
        <v>12751.96</v>
      </c>
      <c r="AH76" s="123">
        <f t="shared" ref="AH76" si="17">SUM(AB76:AG77)</f>
        <v>12868.849999999999</v>
      </c>
      <c r="AI76" s="125">
        <f>AA76-AH76</f>
        <v>-12868.849999999999</v>
      </c>
    </row>
    <row r="77" spans="1:35" ht="16.5" hidden="1" customHeight="1" x14ac:dyDescent="0.25">
      <c r="A77" s="44"/>
      <c r="B77" s="44"/>
      <c r="C77" s="44"/>
      <c r="D77" s="45"/>
      <c r="E77" s="49"/>
      <c r="F77" s="50"/>
      <c r="G77" s="51"/>
      <c r="H77" s="22"/>
      <c r="I77" s="49"/>
      <c r="J77" s="50"/>
      <c r="K77" s="50"/>
      <c r="L77" s="51"/>
      <c r="M77" s="41"/>
      <c r="N77" s="76"/>
      <c r="O77" s="74"/>
      <c r="P77" s="41"/>
      <c r="Q77" s="76"/>
      <c r="R77" s="78"/>
      <c r="S77" s="78"/>
      <c r="T77" s="41"/>
      <c r="U77" s="41"/>
      <c r="V77" s="41"/>
      <c r="W77" s="41"/>
      <c r="X77" s="17"/>
      <c r="Y77" s="74"/>
      <c r="Z77" s="41"/>
      <c r="AA77" s="41"/>
      <c r="AB77" s="122"/>
      <c r="AC77" s="122"/>
      <c r="AD77" s="122"/>
      <c r="AE77" s="122"/>
      <c r="AF77" s="122"/>
      <c r="AG77" s="122"/>
      <c r="AH77" s="124"/>
      <c r="AI77" s="126"/>
    </row>
    <row r="78" spans="1:35" ht="12" hidden="1" customHeight="1" x14ac:dyDescent="0.25">
      <c r="A78" s="66" t="s">
        <v>50</v>
      </c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8"/>
      <c r="M78" s="18">
        <f>SUM(M72:M77)</f>
        <v>0</v>
      </c>
      <c r="N78" s="69">
        <f>SUM(N72:N76)</f>
        <v>0</v>
      </c>
      <c r="O78" s="70"/>
      <c r="P78" s="18">
        <f>SUM(P72:P76)</f>
        <v>0</v>
      </c>
      <c r="Q78" s="69">
        <f>SUM(Q72:Q76)</f>
        <v>0</v>
      </c>
      <c r="R78" s="71"/>
      <c r="S78" s="71"/>
      <c r="T78" s="18">
        <f>SUM(T72:T77)</f>
        <v>0</v>
      </c>
      <c r="U78" s="18">
        <f t="shared" ref="U78" si="18">SUM(U72:U76)</f>
        <v>0</v>
      </c>
      <c r="V78" s="18">
        <f>SUM(V72:V76)</f>
        <v>0</v>
      </c>
      <c r="W78" s="18">
        <f t="shared" ref="W78:AH78" si="19">SUM(W72:W76)</f>
        <v>0</v>
      </c>
      <c r="X78" s="18">
        <f t="shared" si="19"/>
        <v>0</v>
      </c>
      <c r="Y78" s="18">
        <f t="shared" si="19"/>
        <v>0</v>
      </c>
      <c r="Z78" s="18">
        <f t="shared" si="19"/>
        <v>0</v>
      </c>
      <c r="AA78" s="18">
        <f t="shared" si="19"/>
        <v>0</v>
      </c>
      <c r="AB78" s="6">
        <f t="shared" si="19"/>
        <v>27070</v>
      </c>
      <c r="AC78" s="6">
        <f t="shared" si="19"/>
        <v>-0.01</v>
      </c>
      <c r="AD78" s="6">
        <f t="shared" si="19"/>
        <v>0</v>
      </c>
      <c r="AE78" s="6">
        <f t="shared" si="19"/>
        <v>538.37</v>
      </c>
      <c r="AF78" s="6">
        <f t="shared" si="19"/>
        <v>0</v>
      </c>
      <c r="AG78" s="6">
        <f t="shared" si="19"/>
        <v>130555.78</v>
      </c>
      <c r="AH78" s="6">
        <f t="shared" si="19"/>
        <v>158164.14000000001</v>
      </c>
      <c r="AI78" s="6">
        <f>SUM(AI72:AI77)</f>
        <v>-158164.14000000001</v>
      </c>
    </row>
    <row r="79" spans="1:35" ht="12" hidden="1" customHeight="1" x14ac:dyDescent="0.25">
      <c r="A79" s="7"/>
      <c r="B79" s="7"/>
      <c r="C79" s="7"/>
      <c r="D79" s="7"/>
      <c r="E79" s="8"/>
      <c r="F79" s="8"/>
      <c r="G79" s="8"/>
      <c r="H79" s="9"/>
      <c r="I79" s="10"/>
      <c r="J79" s="10"/>
      <c r="K79" s="10"/>
      <c r="L79" s="10"/>
      <c r="M79" s="11"/>
      <c r="N79" s="15"/>
      <c r="O79" s="15"/>
      <c r="P79" s="11"/>
      <c r="Q79" s="15"/>
      <c r="R79" s="15"/>
      <c r="S79" s="15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2"/>
    </row>
    <row r="80" spans="1:35" ht="9" hidden="1" customHeight="1" x14ac:dyDescent="0.25">
      <c r="A80" s="93" t="s">
        <v>60</v>
      </c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</row>
    <row r="81" spans="1:35" ht="8.25" hidden="1" customHeight="1" x14ac:dyDescent="0.25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</row>
    <row r="82" spans="1:35" ht="12" hidden="1" customHeight="1" x14ac:dyDescent="0.25">
      <c r="A82" s="95" t="s">
        <v>0</v>
      </c>
      <c r="B82" s="96"/>
      <c r="C82" s="97"/>
      <c r="D82" s="95" t="s">
        <v>1</v>
      </c>
      <c r="E82" s="101" t="s">
        <v>2</v>
      </c>
      <c r="F82" s="102"/>
      <c r="G82" s="103"/>
      <c r="H82" s="19"/>
      <c r="I82" s="95" t="s">
        <v>3</v>
      </c>
      <c r="J82" s="96"/>
      <c r="K82" s="96"/>
      <c r="L82" s="97"/>
      <c r="M82" s="107" t="s">
        <v>4</v>
      </c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9"/>
      <c r="AA82" s="110" t="s">
        <v>5</v>
      </c>
      <c r="AB82" s="83" t="s">
        <v>6</v>
      </c>
      <c r="AC82" s="84"/>
      <c r="AD82" s="84"/>
      <c r="AE82" s="84"/>
      <c r="AF82" s="84"/>
      <c r="AG82" s="85"/>
      <c r="AH82" s="86" t="s">
        <v>7</v>
      </c>
      <c r="AI82" s="86" t="s">
        <v>8</v>
      </c>
    </row>
    <row r="83" spans="1:35" ht="42" hidden="1" customHeight="1" x14ac:dyDescent="0.25">
      <c r="A83" s="98"/>
      <c r="B83" s="99"/>
      <c r="C83" s="100"/>
      <c r="D83" s="98"/>
      <c r="E83" s="104"/>
      <c r="F83" s="105"/>
      <c r="G83" s="106"/>
      <c r="H83" s="32" t="s">
        <v>9</v>
      </c>
      <c r="I83" s="98"/>
      <c r="J83" s="99"/>
      <c r="K83" s="99"/>
      <c r="L83" s="100"/>
      <c r="M83" s="33" t="s">
        <v>10</v>
      </c>
      <c r="N83" s="118" t="s">
        <v>11</v>
      </c>
      <c r="O83" s="119"/>
      <c r="P83" s="33" t="s">
        <v>12</v>
      </c>
      <c r="Q83" s="118" t="s">
        <v>32</v>
      </c>
      <c r="R83" s="120"/>
      <c r="S83" s="120"/>
      <c r="T83" s="33" t="s">
        <v>16</v>
      </c>
      <c r="U83" s="33" t="s">
        <v>14</v>
      </c>
      <c r="V83" s="23" t="s">
        <v>15</v>
      </c>
      <c r="W83" s="23" t="s">
        <v>36</v>
      </c>
      <c r="X83" s="24"/>
      <c r="Y83" s="25"/>
      <c r="Z83" s="33" t="s">
        <v>16</v>
      </c>
      <c r="AA83" s="111"/>
      <c r="AB83" s="2" t="s">
        <v>17</v>
      </c>
      <c r="AC83" s="3" t="s">
        <v>18</v>
      </c>
      <c r="AD83" s="3" t="s">
        <v>19</v>
      </c>
      <c r="AE83" s="3" t="s">
        <v>20</v>
      </c>
      <c r="AF83" s="2" t="s">
        <v>33</v>
      </c>
      <c r="AG83" s="2" t="s">
        <v>34</v>
      </c>
      <c r="AH83" s="87"/>
      <c r="AI83" s="87"/>
    </row>
    <row r="84" spans="1:35" ht="21.2" hidden="1" customHeight="1" x14ac:dyDescent="0.25">
      <c r="A84" s="52" t="s">
        <v>21</v>
      </c>
      <c r="B84" s="53"/>
      <c r="C84" s="54"/>
      <c r="D84" s="58" t="s">
        <v>22</v>
      </c>
      <c r="E84" s="46">
        <v>12</v>
      </c>
      <c r="F84" s="47"/>
      <c r="G84" s="48"/>
      <c r="H84" s="22" t="s">
        <v>23</v>
      </c>
      <c r="I84" s="112" t="s">
        <v>24</v>
      </c>
      <c r="J84" s="113"/>
      <c r="K84" s="113"/>
      <c r="L84" s="114"/>
      <c r="M84" s="40"/>
      <c r="N84" s="75"/>
      <c r="O84" s="73"/>
      <c r="P84" s="40"/>
      <c r="Q84" s="75"/>
      <c r="R84" s="77"/>
      <c r="S84" s="77"/>
      <c r="T84" s="40"/>
      <c r="U84" s="40"/>
      <c r="V84" s="40"/>
      <c r="W84" s="40"/>
      <c r="X84" s="16"/>
      <c r="Y84" s="73" t="s">
        <v>47</v>
      </c>
      <c r="Z84" s="40" t="s">
        <v>47</v>
      </c>
      <c r="AA84" s="40">
        <f>SUM(M84:Z85)</f>
        <v>0</v>
      </c>
      <c r="AB84" s="122">
        <v>56000</v>
      </c>
      <c r="AC84" s="122">
        <f>AA84*18%</f>
        <v>0</v>
      </c>
      <c r="AD84" s="122">
        <f>AA84*5%</f>
        <v>0</v>
      </c>
      <c r="AE84" s="122">
        <v>140.96</v>
      </c>
      <c r="AF84" s="122"/>
      <c r="AG84" s="122">
        <v>4587.4799999999996</v>
      </c>
      <c r="AH84" s="123">
        <f>SUM(AB84:AG85)</f>
        <v>60728.44</v>
      </c>
      <c r="AI84" s="125">
        <f t="shared" ref="AI84" si="20">AA84-AH84</f>
        <v>-60728.44</v>
      </c>
    </row>
    <row r="85" spans="1:35" ht="11.25" hidden="1" customHeight="1" x14ac:dyDescent="0.25">
      <c r="A85" s="55"/>
      <c r="B85" s="56"/>
      <c r="C85" s="57"/>
      <c r="D85" s="59"/>
      <c r="E85" s="49"/>
      <c r="F85" s="50"/>
      <c r="G85" s="51"/>
      <c r="H85" s="20"/>
      <c r="I85" s="115"/>
      <c r="J85" s="116"/>
      <c r="K85" s="116"/>
      <c r="L85" s="117"/>
      <c r="M85" s="41"/>
      <c r="N85" s="76"/>
      <c r="O85" s="74"/>
      <c r="P85" s="41"/>
      <c r="Q85" s="76"/>
      <c r="R85" s="78"/>
      <c r="S85" s="78"/>
      <c r="T85" s="41"/>
      <c r="U85" s="41"/>
      <c r="V85" s="41"/>
      <c r="W85" s="41"/>
      <c r="X85" s="17"/>
      <c r="Y85" s="74"/>
      <c r="Z85" s="41"/>
      <c r="AA85" s="41"/>
      <c r="AB85" s="122"/>
      <c r="AC85" s="122"/>
      <c r="AD85" s="122"/>
      <c r="AE85" s="122"/>
      <c r="AF85" s="122"/>
      <c r="AG85" s="122"/>
      <c r="AH85" s="124"/>
      <c r="AI85" s="126"/>
    </row>
    <row r="86" spans="1:35" ht="22.5" hidden="1" customHeight="1" x14ac:dyDescent="0.25">
      <c r="A86" s="52" t="s">
        <v>25</v>
      </c>
      <c r="B86" s="53"/>
      <c r="C86" s="54"/>
      <c r="D86" s="58" t="s">
        <v>26</v>
      </c>
      <c r="E86" s="46">
        <v>12</v>
      </c>
      <c r="F86" s="47"/>
      <c r="G86" s="48"/>
      <c r="H86" s="22" t="s">
        <v>27</v>
      </c>
      <c r="I86" s="46" t="s">
        <v>28</v>
      </c>
      <c r="J86" s="47"/>
      <c r="K86" s="47"/>
      <c r="L86" s="48"/>
      <c r="M86" s="60"/>
      <c r="N86" s="62"/>
      <c r="O86" s="63"/>
      <c r="P86" s="60"/>
      <c r="Q86" s="62"/>
      <c r="R86" s="81"/>
      <c r="S86" s="81"/>
      <c r="T86" s="40"/>
      <c r="U86" s="40"/>
      <c r="V86" s="40"/>
      <c r="W86" s="40"/>
      <c r="X86" s="16"/>
      <c r="Y86" s="73" t="s">
        <v>47</v>
      </c>
      <c r="Z86" s="40"/>
      <c r="AA86" s="40">
        <f>SUM(M86:Z87)</f>
        <v>0</v>
      </c>
      <c r="AB86" s="122"/>
      <c r="AC86" s="122">
        <f>AA86*18%+0.01</f>
        <v>0.01</v>
      </c>
      <c r="AD86" s="122">
        <f t="shared" ref="AD86" si="21">AA86*5%</f>
        <v>0</v>
      </c>
      <c r="AE86" s="122">
        <v>133.91</v>
      </c>
      <c r="AF86" s="122">
        <v>2320.61</v>
      </c>
      <c r="AG86" s="122">
        <v>22573.7</v>
      </c>
      <c r="AH86" s="123">
        <f t="shared" ref="AH86" si="22">SUM(AB86:AG87)</f>
        <v>25028.23</v>
      </c>
      <c r="AI86" s="125">
        <f t="shared" ref="AI86" si="23">AA86-AH86</f>
        <v>-25028.23</v>
      </c>
    </row>
    <row r="87" spans="1:35" ht="15" hidden="1" customHeight="1" x14ac:dyDescent="0.25">
      <c r="A87" s="55"/>
      <c r="B87" s="56"/>
      <c r="C87" s="57"/>
      <c r="D87" s="59"/>
      <c r="E87" s="49"/>
      <c r="F87" s="50"/>
      <c r="G87" s="51"/>
      <c r="H87" s="22"/>
      <c r="I87" s="49"/>
      <c r="J87" s="50"/>
      <c r="K87" s="50"/>
      <c r="L87" s="51"/>
      <c r="M87" s="61"/>
      <c r="N87" s="64"/>
      <c r="O87" s="65"/>
      <c r="P87" s="61"/>
      <c r="Q87" s="64"/>
      <c r="R87" s="82"/>
      <c r="S87" s="82"/>
      <c r="T87" s="41"/>
      <c r="U87" s="41"/>
      <c r="V87" s="41"/>
      <c r="W87" s="41"/>
      <c r="X87" s="17"/>
      <c r="Y87" s="74"/>
      <c r="Z87" s="41"/>
      <c r="AA87" s="41"/>
      <c r="AB87" s="122"/>
      <c r="AC87" s="122"/>
      <c r="AD87" s="122"/>
      <c r="AE87" s="122"/>
      <c r="AF87" s="122"/>
      <c r="AG87" s="122"/>
      <c r="AH87" s="124"/>
      <c r="AI87" s="126"/>
    </row>
    <row r="88" spans="1:35" ht="18.75" hidden="1" customHeight="1" x14ac:dyDescent="0.25">
      <c r="A88" s="44" t="s">
        <v>29</v>
      </c>
      <c r="B88" s="44"/>
      <c r="C88" s="44"/>
      <c r="D88" s="45" t="s">
        <v>30</v>
      </c>
      <c r="E88" s="127">
        <v>22</v>
      </c>
      <c r="F88" s="127"/>
      <c r="G88" s="127"/>
      <c r="H88" s="20" t="s">
        <v>31</v>
      </c>
      <c r="I88" s="127" t="s">
        <v>28</v>
      </c>
      <c r="J88" s="127"/>
      <c r="K88" s="127"/>
      <c r="L88" s="127"/>
      <c r="M88" s="40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30"/>
      <c r="Y88" s="72" t="s">
        <v>47</v>
      </c>
      <c r="Z88" s="72" t="s">
        <v>47</v>
      </c>
      <c r="AA88" s="72">
        <f>SUM(M88:Z89)</f>
        <v>0</v>
      </c>
      <c r="AB88" s="122">
        <v>10630</v>
      </c>
      <c r="AC88" s="122">
        <f>AA88*18%</f>
        <v>0</v>
      </c>
      <c r="AD88" s="122">
        <f t="shared" ref="AD88" si="24">AA88*5%</f>
        <v>0</v>
      </c>
      <c r="AE88" s="122">
        <v>245.5</v>
      </c>
      <c r="AF88" s="122"/>
      <c r="AG88" s="122">
        <v>19590.990000000002</v>
      </c>
      <c r="AH88" s="123">
        <f t="shared" ref="AH88" si="25">SUM(AB88:AG89)</f>
        <v>30466.49</v>
      </c>
      <c r="AI88" s="125">
        <f>AA88-AH88</f>
        <v>-30466.49</v>
      </c>
    </row>
    <row r="89" spans="1:35" ht="16.5" hidden="1" customHeight="1" x14ac:dyDescent="0.25">
      <c r="A89" s="44"/>
      <c r="B89" s="44"/>
      <c r="C89" s="44"/>
      <c r="D89" s="45"/>
      <c r="E89" s="127"/>
      <c r="F89" s="127"/>
      <c r="G89" s="127"/>
      <c r="H89" s="20"/>
      <c r="I89" s="127"/>
      <c r="J89" s="127"/>
      <c r="K89" s="127"/>
      <c r="L89" s="127"/>
      <c r="M89" s="41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30"/>
      <c r="Y89" s="72"/>
      <c r="Z89" s="72"/>
      <c r="AA89" s="72"/>
      <c r="AB89" s="122"/>
      <c r="AC89" s="122"/>
      <c r="AD89" s="122"/>
      <c r="AE89" s="122"/>
      <c r="AF89" s="122"/>
      <c r="AG89" s="122"/>
      <c r="AH89" s="124"/>
      <c r="AI89" s="126"/>
    </row>
    <row r="90" spans="1:35" ht="12" hidden="1" customHeight="1" x14ac:dyDescent="0.25">
      <c r="A90" s="66" t="s">
        <v>50</v>
      </c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8"/>
      <c r="M90" s="18">
        <f>SUM(M84:M89)</f>
        <v>0</v>
      </c>
      <c r="N90" s="69">
        <f>SUM(N84:N88)</f>
        <v>0</v>
      </c>
      <c r="O90" s="70"/>
      <c r="P90" s="18">
        <f>SUM(P84:P88)</f>
        <v>0</v>
      </c>
      <c r="Q90" s="121">
        <f>SUM(Q84:Q88)</f>
        <v>0</v>
      </c>
      <c r="R90" s="121"/>
      <c r="S90" s="121"/>
      <c r="T90" s="18">
        <f>SUM(T84:T89)</f>
        <v>0</v>
      </c>
      <c r="U90" s="18">
        <f t="shared" ref="U90" si="26">SUM(U84:U88)</f>
        <v>0</v>
      </c>
      <c r="V90" s="18">
        <f>SUM(V84:V88)</f>
        <v>0</v>
      </c>
      <c r="W90" s="18">
        <f t="shared" ref="W90:AH90" si="27">SUM(W84:W88)</f>
        <v>0</v>
      </c>
      <c r="X90" s="18">
        <f t="shared" si="27"/>
        <v>0</v>
      </c>
      <c r="Y90" s="18">
        <f t="shared" si="27"/>
        <v>0</v>
      </c>
      <c r="Z90" s="18">
        <f t="shared" si="27"/>
        <v>0</v>
      </c>
      <c r="AA90" s="18">
        <f t="shared" si="27"/>
        <v>0</v>
      </c>
      <c r="AB90" s="6">
        <f t="shared" si="27"/>
        <v>66630</v>
      </c>
      <c r="AC90" s="6">
        <f t="shared" si="27"/>
        <v>0.01</v>
      </c>
      <c r="AD90" s="6">
        <f t="shared" si="27"/>
        <v>0</v>
      </c>
      <c r="AE90" s="6">
        <f t="shared" si="27"/>
        <v>520.37</v>
      </c>
      <c r="AF90" s="6">
        <f t="shared" si="27"/>
        <v>2320.61</v>
      </c>
      <c r="AG90" s="6">
        <f t="shared" si="27"/>
        <v>46752.17</v>
      </c>
      <c r="AH90" s="6">
        <f t="shared" si="27"/>
        <v>116223.16</v>
      </c>
      <c r="AI90" s="6">
        <f>SUM(AI84:AI89)</f>
        <v>-116223.16</v>
      </c>
    </row>
    <row r="91" spans="1:35" ht="12" hidden="1" customHeight="1" x14ac:dyDescent="0.25">
      <c r="A91" s="7"/>
      <c r="B91" s="7"/>
      <c r="C91" s="7"/>
      <c r="D91" s="7"/>
      <c r="E91" s="8"/>
      <c r="F91" s="8"/>
      <c r="G91" s="8"/>
      <c r="H91" s="9"/>
      <c r="I91" s="10"/>
      <c r="J91" s="10"/>
      <c r="K91" s="10"/>
      <c r="L91" s="10"/>
      <c r="M91" s="11"/>
      <c r="N91" s="15"/>
      <c r="O91" s="15"/>
      <c r="P91" s="11"/>
      <c r="Q91" s="15"/>
      <c r="R91" s="15"/>
      <c r="S91" s="15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2"/>
    </row>
    <row r="92" spans="1:35" ht="12.95" hidden="1" customHeight="1" x14ac:dyDescent="0.25">
      <c r="A92" s="93" t="s">
        <v>61</v>
      </c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</row>
    <row r="93" spans="1:35" ht="1.5" hidden="1" customHeight="1" x14ac:dyDescent="0.25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  <c r="AB93" s="94"/>
      <c r="AC93" s="94"/>
      <c r="AD93" s="94"/>
      <c r="AE93" s="94"/>
      <c r="AF93" s="94"/>
      <c r="AG93" s="94"/>
      <c r="AH93" s="94"/>
    </row>
    <row r="94" spans="1:35" ht="17.25" hidden="1" customHeight="1" x14ac:dyDescent="0.25">
      <c r="A94" s="95" t="s">
        <v>0</v>
      </c>
      <c r="B94" s="96"/>
      <c r="C94" s="97"/>
      <c r="D94" s="95" t="s">
        <v>1</v>
      </c>
      <c r="E94" s="101" t="s">
        <v>2</v>
      </c>
      <c r="F94" s="102"/>
      <c r="G94" s="103"/>
      <c r="H94" s="19"/>
      <c r="I94" s="95" t="s">
        <v>3</v>
      </c>
      <c r="J94" s="96"/>
      <c r="K94" s="96"/>
      <c r="L94" s="97"/>
      <c r="M94" s="107" t="s">
        <v>4</v>
      </c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9"/>
      <c r="AA94" s="110" t="s">
        <v>5</v>
      </c>
      <c r="AB94" s="83" t="s">
        <v>6</v>
      </c>
      <c r="AC94" s="84"/>
      <c r="AD94" s="84"/>
      <c r="AE94" s="84"/>
      <c r="AF94" s="84"/>
      <c r="AG94" s="85"/>
      <c r="AH94" s="86" t="s">
        <v>7</v>
      </c>
      <c r="AI94" s="86" t="s">
        <v>8</v>
      </c>
    </row>
    <row r="95" spans="1:35" ht="40.5" hidden="1" customHeight="1" x14ac:dyDescent="0.25">
      <c r="A95" s="98"/>
      <c r="B95" s="99"/>
      <c r="C95" s="100"/>
      <c r="D95" s="98"/>
      <c r="E95" s="104"/>
      <c r="F95" s="105"/>
      <c r="G95" s="106"/>
      <c r="H95" s="32" t="s">
        <v>9</v>
      </c>
      <c r="I95" s="98"/>
      <c r="J95" s="99"/>
      <c r="K95" s="99"/>
      <c r="L95" s="100"/>
      <c r="M95" s="33" t="s">
        <v>10</v>
      </c>
      <c r="N95" s="118" t="s">
        <v>11</v>
      </c>
      <c r="O95" s="119"/>
      <c r="P95" s="33" t="s">
        <v>12</v>
      </c>
      <c r="Q95" s="118" t="s">
        <v>32</v>
      </c>
      <c r="R95" s="120"/>
      <c r="S95" s="120"/>
      <c r="T95" s="33" t="s">
        <v>35</v>
      </c>
      <c r="U95" s="33" t="s">
        <v>14</v>
      </c>
      <c r="V95" s="23" t="s">
        <v>37</v>
      </c>
      <c r="W95" s="23" t="s">
        <v>36</v>
      </c>
      <c r="X95" s="24"/>
      <c r="Y95" s="25" t="s">
        <v>37</v>
      </c>
      <c r="Z95" s="33" t="s">
        <v>16</v>
      </c>
      <c r="AA95" s="111"/>
      <c r="AB95" s="2" t="s">
        <v>17</v>
      </c>
      <c r="AC95" s="3" t="s">
        <v>18</v>
      </c>
      <c r="AD95" s="3" t="s">
        <v>19</v>
      </c>
      <c r="AE95" s="3" t="s">
        <v>20</v>
      </c>
      <c r="AF95" s="2" t="s">
        <v>33</v>
      </c>
      <c r="AG95" s="2" t="s">
        <v>34</v>
      </c>
      <c r="AH95" s="87"/>
      <c r="AI95" s="87"/>
    </row>
    <row r="96" spans="1:35" ht="21.2" hidden="1" customHeight="1" x14ac:dyDescent="0.25">
      <c r="A96" s="52" t="s">
        <v>21</v>
      </c>
      <c r="B96" s="53"/>
      <c r="C96" s="54"/>
      <c r="D96" s="58" t="s">
        <v>22</v>
      </c>
      <c r="E96" s="46">
        <v>23</v>
      </c>
      <c r="F96" s="47"/>
      <c r="G96" s="48"/>
      <c r="H96" s="22" t="s">
        <v>23</v>
      </c>
      <c r="I96" s="112" t="s">
        <v>24</v>
      </c>
      <c r="J96" s="113"/>
      <c r="K96" s="113"/>
      <c r="L96" s="114"/>
      <c r="M96" s="40"/>
      <c r="N96" s="75"/>
      <c r="O96" s="73"/>
      <c r="P96" s="40"/>
      <c r="Q96" s="75"/>
      <c r="R96" s="77"/>
      <c r="S96" s="77"/>
      <c r="T96" s="40"/>
      <c r="U96" s="40"/>
      <c r="V96" s="40"/>
      <c r="W96" s="40"/>
      <c r="X96" s="16"/>
      <c r="Y96" s="73" t="s">
        <v>47</v>
      </c>
      <c r="Z96" s="40" t="s">
        <v>47</v>
      </c>
      <c r="AA96" s="40">
        <f>SUM(M96:Z97)</f>
        <v>0</v>
      </c>
      <c r="AB96" s="72">
        <v>12670</v>
      </c>
      <c r="AC96" s="72">
        <f>AA96*18%</f>
        <v>0</v>
      </c>
      <c r="AD96" s="72">
        <f>AA96*5%</f>
        <v>0</v>
      </c>
      <c r="AE96" s="72">
        <v>258.42</v>
      </c>
      <c r="AF96" s="72"/>
      <c r="AG96" s="72">
        <v>19627.509999999998</v>
      </c>
      <c r="AH96" s="40">
        <f>SUM(AB96:AG97)</f>
        <v>32555.93</v>
      </c>
      <c r="AI96" s="42">
        <f t="shared" ref="AI96" si="28">AA96-AH96</f>
        <v>-32555.93</v>
      </c>
    </row>
    <row r="97" spans="1:35" ht="21.2" hidden="1" customHeight="1" x14ac:dyDescent="0.25">
      <c r="A97" s="55"/>
      <c r="B97" s="56"/>
      <c r="C97" s="57"/>
      <c r="D97" s="59"/>
      <c r="E97" s="49"/>
      <c r="F97" s="50"/>
      <c r="G97" s="51"/>
      <c r="H97" s="20"/>
      <c r="I97" s="115"/>
      <c r="J97" s="116"/>
      <c r="K97" s="116"/>
      <c r="L97" s="117"/>
      <c r="M97" s="41"/>
      <c r="N97" s="76"/>
      <c r="O97" s="74"/>
      <c r="P97" s="41"/>
      <c r="Q97" s="76"/>
      <c r="R97" s="78"/>
      <c r="S97" s="78"/>
      <c r="T97" s="41"/>
      <c r="U97" s="41"/>
      <c r="V97" s="41"/>
      <c r="W97" s="41"/>
      <c r="X97" s="17"/>
      <c r="Y97" s="74"/>
      <c r="Z97" s="41"/>
      <c r="AA97" s="41"/>
      <c r="AB97" s="72"/>
      <c r="AC97" s="72"/>
      <c r="AD97" s="72"/>
      <c r="AE97" s="72"/>
      <c r="AF97" s="72"/>
      <c r="AG97" s="72"/>
      <c r="AH97" s="41"/>
      <c r="AI97" s="43"/>
    </row>
    <row r="98" spans="1:35" ht="22.5" hidden="1" customHeight="1" x14ac:dyDescent="0.25">
      <c r="A98" s="52" t="s">
        <v>25</v>
      </c>
      <c r="B98" s="53"/>
      <c r="C98" s="54"/>
      <c r="D98" s="58" t="s">
        <v>26</v>
      </c>
      <c r="E98" s="46">
        <v>23</v>
      </c>
      <c r="F98" s="47"/>
      <c r="G98" s="48"/>
      <c r="H98" s="22" t="s">
        <v>27</v>
      </c>
      <c r="I98" s="46" t="s">
        <v>28</v>
      </c>
      <c r="J98" s="47"/>
      <c r="K98" s="47"/>
      <c r="L98" s="48"/>
      <c r="M98" s="60"/>
      <c r="N98" s="62"/>
      <c r="O98" s="63"/>
      <c r="P98" s="60"/>
      <c r="Q98" s="62"/>
      <c r="R98" s="81"/>
      <c r="S98" s="81"/>
      <c r="T98" s="40"/>
      <c r="U98" s="40"/>
      <c r="V98" s="40"/>
      <c r="W98" s="40"/>
      <c r="X98" s="16"/>
      <c r="Y98" s="73" t="s">
        <v>47</v>
      </c>
      <c r="Z98" s="40" t="s">
        <v>47</v>
      </c>
      <c r="AA98" s="40">
        <f>SUM(M98:Z99)</f>
        <v>0</v>
      </c>
      <c r="AB98" s="72">
        <v>12050</v>
      </c>
      <c r="AC98" s="72">
        <f>AA98*18%+0.01</f>
        <v>0.01</v>
      </c>
      <c r="AD98" s="72">
        <f t="shared" ref="AD98" si="29">AA98*5%</f>
        <v>0</v>
      </c>
      <c r="AE98" s="72">
        <v>245.5</v>
      </c>
      <c r="AF98" s="72"/>
      <c r="AG98" s="72">
        <v>18668.689999999999</v>
      </c>
      <c r="AH98" s="40">
        <f>SUM(AB98:AG99)-0.01</f>
        <v>30964.19</v>
      </c>
      <c r="AI98" s="42">
        <f t="shared" ref="AI98" si="30">AA98-AH98</f>
        <v>-30964.19</v>
      </c>
    </row>
    <row r="99" spans="1:35" ht="15" hidden="1" customHeight="1" x14ac:dyDescent="0.25">
      <c r="A99" s="55"/>
      <c r="B99" s="56"/>
      <c r="C99" s="57"/>
      <c r="D99" s="59"/>
      <c r="E99" s="49"/>
      <c r="F99" s="50"/>
      <c r="G99" s="51"/>
      <c r="H99" s="22"/>
      <c r="I99" s="49"/>
      <c r="J99" s="50"/>
      <c r="K99" s="50"/>
      <c r="L99" s="51"/>
      <c r="M99" s="61"/>
      <c r="N99" s="64"/>
      <c r="O99" s="65"/>
      <c r="P99" s="61"/>
      <c r="Q99" s="64"/>
      <c r="R99" s="82"/>
      <c r="S99" s="82"/>
      <c r="T99" s="41"/>
      <c r="U99" s="41"/>
      <c r="V99" s="41"/>
      <c r="W99" s="41"/>
      <c r="X99" s="17"/>
      <c r="Y99" s="74"/>
      <c r="Z99" s="41"/>
      <c r="AA99" s="41"/>
      <c r="AB99" s="72"/>
      <c r="AC99" s="72"/>
      <c r="AD99" s="72"/>
      <c r="AE99" s="72"/>
      <c r="AF99" s="72"/>
      <c r="AG99" s="72"/>
      <c r="AH99" s="41"/>
      <c r="AI99" s="43"/>
    </row>
    <row r="100" spans="1:35" ht="18.75" hidden="1" customHeight="1" x14ac:dyDescent="0.25">
      <c r="A100" s="44" t="s">
        <v>29</v>
      </c>
      <c r="B100" s="44"/>
      <c r="C100" s="44"/>
      <c r="D100" s="45" t="s">
        <v>30</v>
      </c>
      <c r="E100" s="46">
        <v>22</v>
      </c>
      <c r="F100" s="47"/>
      <c r="G100" s="48"/>
      <c r="H100" s="22" t="s">
        <v>31</v>
      </c>
      <c r="I100" s="46" t="s">
        <v>28</v>
      </c>
      <c r="J100" s="47"/>
      <c r="K100" s="47"/>
      <c r="L100" s="48"/>
      <c r="M100" s="40"/>
      <c r="N100" s="75"/>
      <c r="O100" s="73"/>
      <c r="P100" s="40"/>
      <c r="Q100" s="75"/>
      <c r="R100" s="77"/>
      <c r="S100" s="77"/>
      <c r="T100" s="40"/>
      <c r="U100" s="40"/>
      <c r="V100" s="40"/>
      <c r="W100" s="40"/>
      <c r="X100" s="16"/>
      <c r="Y100" s="73"/>
      <c r="Z100" s="40" t="s">
        <v>47</v>
      </c>
      <c r="AA100" s="40">
        <f>SUM(M100:Z101)</f>
        <v>0</v>
      </c>
      <c r="AB100" s="72">
        <v>10170</v>
      </c>
      <c r="AC100" s="72">
        <f>AA100*18%</f>
        <v>0</v>
      </c>
      <c r="AD100" s="72">
        <f t="shared" ref="AD100" si="31">AA100*5%</f>
        <v>0</v>
      </c>
      <c r="AE100" s="72">
        <v>234.83</v>
      </c>
      <c r="AF100" s="72"/>
      <c r="AG100" s="72">
        <v>27309.81</v>
      </c>
      <c r="AH100" s="40">
        <f t="shared" ref="AH100" si="32">SUM(AB100:AG101)</f>
        <v>37714.639999999999</v>
      </c>
      <c r="AI100" s="42">
        <f>AA100-AH100</f>
        <v>-37714.639999999999</v>
      </c>
    </row>
    <row r="101" spans="1:35" ht="16.5" hidden="1" customHeight="1" x14ac:dyDescent="0.25">
      <c r="A101" s="44"/>
      <c r="B101" s="44"/>
      <c r="C101" s="44"/>
      <c r="D101" s="45"/>
      <c r="E101" s="49"/>
      <c r="F101" s="50"/>
      <c r="G101" s="51"/>
      <c r="H101" s="22"/>
      <c r="I101" s="49"/>
      <c r="J101" s="50"/>
      <c r="K101" s="50"/>
      <c r="L101" s="51"/>
      <c r="M101" s="41"/>
      <c r="N101" s="76"/>
      <c r="O101" s="74"/>
      <c r="P101" s="41"/>
      <c r="Q101" s="76"/>
      <c r="R101" s="78"/>
      <c r="S101" s="78"/>
      <c r="T101" s="41"/>
      <c r="U101" s="41"/>
      <c r="V101" s="41"/>
      <c r="W101" s="41"/>
      <c r="X101" s="17"/>
      <c r="Y101" s="74"/>
      <c r="Z101" s="41"/>
      <c r="AA101" s="41"/>
      <c r="AB101" s="72"/>
      <c r="AC101" s="72"/>
      <c r="AD101" s="72"/>
      <c r="AE101" s="72"/>
      <c r="AF101" s="72"/>
      <c r="AG101" s="72"/>
      <c r="AH101" s="41"/>
      <c r="AI101" s="43"/>
    </row>
    <row r="102" spans="1:35" ht="12" hidden="1" customHeight="1" x14ac:dyDescent="0.25">
      <c r="A102" s="66" t="s">
        <v>50</v>
      </c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8"/>
      <c r="M102" s="18">
        <f>SUM(M96:M101)</f>
        <v>0</v>
      </c>
      <c r="N102" s="69">
        <f>SUM(N96:N100)</f>
        <v>0</v>
      </c>
      <c r="O102" s="70"/>
      <c r="P102" s="18">
        <f>SUM(P96:P100)</f>
        <v>0</v>
      </c>
      <c r="Q102" s="69">
        <f>SUM(Q96:Q100)</f>
        <v>0</v>
      </c>
      <c r="R102" s="71"/>
      <c r="S102" s="71"/>
      <c r="T102" s="18">
        <f>SUM(T96:T101)</f>
        <v>0</v>
      </c>
      <c r="U102" s="18">
        <f t="shared" ref="U102" si="33">SUM(U96:U100)</f>
        <v>0</v>
      </c>
      <c r="V102" s="18">
        <f>SUM(V96:V100)</f>
        <v>0</v>
      </c>
      <c r="W102" s="18">
        <f t="shared" ref="W102:AD102" si="34">SUM(W96:W100)</f>
        <v>0</v>
      </c>
      <c r="X102" s="18">
        <f t="shared" si="34"/>
        <v>0</v>
      </c>
      <c r="Y102" s="18">
        <f t="shared" si="34"/>
        <v>0</v>
      </c>
      <c r="Z102" s="18">
        <f t="shared" si="34"/>
        <v>0</v>
      </c>
      <c r="AA102" s="18">
        <f t="shared" si="34"/>
        <v>0</v>
      </c>
      <c r="AB102" s="6">
        <f t="shared" si="34"/>
        <v>34890</v>
      </c>
      <c r="AC102" s="6">
        <f t="shared" si="34"/>
        <v>0.01</v>
      </c>
      <c r="AD102" s="6">
        <f t="shared" si="34"/>
        <v>0</v>
      </c>
      <c r="AE102" s="6">
        <f>SUM(AE96:AE100)</f>
        <v>738.75</v>
      </c>
      <c r="AF102" s="6">
        <f t="shared" ref="AF102:AG102" si="35">SUM(AF96:AF100)</f>
        <v>0</v>
      </c>
      <c r="AG102" s="6">
        <f t="shared" si="35"/>
        <v>65606.009999999995</v>
      </c>
      <c r="AH102" s="6">
        <f>SUM(AH96:AH100)</f>
        <v>101234.76</v>
      </c>
      <c r="AI102" s="6">
        <f>SUM(AI96:AI101)</f>
        <v>-101234.76</v>
      </c>
    </row>
    <row r="103" spans="1:35" hidden="1" x14ac:dyDescent="0.25"/>
    <row r="104" spans="1:35" ht="18" hidden="1" customHeight="1" x14ac:dyDescent="0.25">
      <c r="A104" s="93" t="s">
        <v>62</v>
      </c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93"/>
      <c r="AC104" s="93"/>
      <c r="AD104" s="93"/>
      <c r="AE104" s="93"/>
      <c r="AF104" s="93"/>
      <c r="AG104" s="93"/>
      <c r="AH104" s="93"/>
    </row>
    <row r="105" spans="1:35" ht="13.5" hidden="1" customHeight="1" x14ac:dyDescent="0.25">
      <c r="A105" s="94"/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</row>
    <row r="106" spans="1:35" ht="18.75" hidden="1" customHeight="1" x14ac:dyDescent="0.25">
      <c r="A106" s="95" t="s">
        <v>0</v>
      </c>
      <c r="B106" s="96"/>
      <c r="C106" s="97"/>
      <c r="D106" s="95" t="s">
        <v>1</v>
      </c>
      <c r="E106" s="101" t="s">
        <v>2</v>
      </c>
      <c r="F106" s="102"/>
      <c r="G106" s="103"/>
      <c r="H106" s="19"/>
      <c r="I106" s="95" t="s">
        <v>3</v>
      </c>
      <c r="J106" s="96"/>
      <c r="K106" s="96"/>
      <c r="L106" s="97"/>
      <c r="M106" s="107" t="s">
        <v>4</v>
      </c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9"/>
      <c r="AA106" s="110" t="s">
        <v>5</v>
      </c>
      <c r="AB106" s="83" t="s">
        <v>6</v>
      </c>
      <c r="AC106" s="84"/>
      <c r="AD106" s="84"/>
      <c r="AE106" s="84"/>
      <c r="AF106" s="84"/>
      <c r="AG106" s="85"/>
      <c r="AH106" s="86" t="s">
        <v>7</v>
      </c>
      <c r="AI106" s="86" t="s">
        <v>8</v>
      </c>
    </row>
    <row r="107" spans="1:35" ht="44.25" hidden="1" customHeight="1" x14ac:dyDescent="0.25">
      <c r="A107" s="98"/>
      <c r="B107" s="99"/>
      <c r="C107" s="100"/>
      <c r="D107" s="98"/>
      <c r="E107" s="104"/>
      <c r="F107" s="105"/>
      <c r="G107" s="106"/>
      <c r="H107" s="32" t="s">
        <v>9</v>
      </c>
      <c r="I107" s="98"/>
      <c r="J107" s="99"/>
      <c r="K107" s="99"/>
      <c r="L107" s="100"/>
      <c r="M107" s="33" t="s">
        <v>10</v>
      </c>
      <c r="N107" s="118" t="s">
        <v>11</v>
      </c>
      <c r="O107" s="119"/>
      <c r="P107" s="33" t="s">
        <v>12</v>
      </c>
      <c r="Q107" s="118" t="s">
        <v>32</v>
      </c>
      <c r="R107" s="120"/>
      <c r="S107" s="120"/>
      <c r="T107" s="33" t="s">
        <v>41</v>
      </c>
      <c r="U107" s="33" t="s">
        <v>39</v>
      </c>
      <c r="V107" s="23" t="s">
        <v>40</v>
      </c>
      <c r="W107" s="23" t="s">
        <v>36</v>
      </c>
      <c r="X107" s="24"/>
      <c r="Y107" s="25" t="s">
        <v>48</v>
      </c>
      <c r="Z107" s="33" t="s">
        <v>16</v>
      </c>
      <c r="AA107" s="111"/>
      <c r="AB107" s="2" t="s">
        <v>17</v>
      </c>
      <c r="AC107" s="3" t="s">
        <v>18</v>
      </c>
      <c r="AD107" s="3" t="s">
        <v>19</v>
      </c>
      <c r="AE107" s="3" t="s">
        <v>20</v>
      </c>
      <c r="AF107" s="2" t="s">
        <v>33</v>
      </c>
      <c r="AG107" s="2" t="s">
        <v>34</v>
      </c>
      <c r="AH107" s="87"/>
      <c r="AI107" s="87"/>
    </row>
    <row r="108" spans="1:35" ht="21.2" hidden="1" customHeight="1" x14ac:dyDescent="0.25">
      <c r="A108" s="52" t="s">
        <v>21</v>
      </c>
      <c r="B108" s="53"/>
      <c r="C108" s="54"/>
      <c r="D108" s="58" t="s">
        <v>22</v>
      </c>
      <c r="E108" s="46">
        <v>20</v>
      </c>
      <c r="F108" s="47"/>
      <c r="G108" s="48"/>
      <c r="H108" s="22" t="s">
        <v>23</v>
      </c>
      <c r="I108" s="112" t="s">
        <v>24</v>
      </c>
      <c r="J108" s="113"/>
      <c r="K108" s="113"/>
      <c r="L108" s="114"/>
      <c r="M108" s="40"/>
      <c r="N108" s="75"/>
      <c r="O108" s="73"/>
      <c r="P108" s="40"/>
      <c r="Q108" s="75"/>
      <c r="R108" s="77"/>
      <c r="S108" s="77"/>
      <c r="T108" s="40"/>
      <c r="U108" s="40"/>
      <c r="V108" s="40"/>
      <c r="W108" s="40"/>
      <c r="X108" s="16"/>
      <c r="Y108" s="73" t="s">
        <v>47</v>
      </c>
      <c r="Z108" s="40" t="s">
        <v>47</v>
      </c>
      <c r="AA108" s="40">
        <f>SUM(M108:Z109)</f>
        <v>0</v>
      </c>
      <c r="AB108" s="72">
        <v>26170</v>
      </c>
      <c r="AC108" s="72">
        <f>AA108*18%</f>
        <v>0</v>
      </c>
      <c r="AD108" s="72">
        <f>AA108*5%</f>
        <v>0</v>
      </c>
      <c r="AE108" s="72">
        <v>516.84</v>
      </c>
      <c r="AF108" s="72"/>
      <c r="AG108" s="72">
        <v>41686.1</v>
      </c>
      <c r="AH108" s="40">
        <f>SUM(AB108:AG109)</f>
        <v>68372.94</v>
      </c>
      <c r="AI108" s="42">
        <f t="shared" ref="AI108" si="36">AA108-AH108</f>
        <v>-68372.94</v>
      </c>
    </row>
    <row r="109" spans="1:35" ht="21.2" hidden="1" customHeight="1" x14ac:dyDescent="0.25">
      <c r="A109" s="55"/>
      <c r="B109" s="56"/>
      <c r="C109" s="57"/>
      <c r="D109" s="59"/>
      <c r="E109" s="49"/>
      <c r="F109" s="50"/>
      <c r="G109" s="51"/>
      <c r="H109" s="20"/>
      <c r="I109" s="115"/>
      <c r="J109" s="116"/>
      <c r="K109" s="116"/>
      <c r="L109" s="117"/>
      <c r="M109" s="41"/>
      <c r="N109" s="76"/>
      <c r="O109" s="74"/>
      <c r="P109" s="41"/>
      <c r="Q109" s="76"/>
      <c r="R109" s="78"/>
      <c r="S109" s="78"/>
      <c r="T109" s="41"/>
      <c r="U109" s="41"/>
      <c r="V109" s="41"/>
      <c r="W109" s="41"/>
      <c r="X109" s="17"/>
      <c r="Y109" s="74"/>
      <c r="Z109" s="41"/>
      <c r="AA109" s="41"/>
      <c r="AB109" s="72"/>
      <c r="AC109" s="72"/>
      <c r="AD109" s="72"/>
      <c r="AE109" s="72"/>
      <c r="AF109" s="72"/>
      <c r="AG109" s="72"/>
      <c r="AH109" s="41"/>
      <c r="AI109" s="43"/>
    </row>
    <row r="110" spans="1:35" ht="22.5" hidden="1" customHeight="1" x14ac:dyDescent="0.25">
      <c r="A110" s="52" t="s">
        <v>25</v>
      </c>
      <c r="B110" s="53"/>
      <c r="C110" s="54"/>
      <c r="D110" s="58" t="s">
        <v>26</v>
      </c>
      <c r="E110" s="46">
        <v>20</v>
      </c>
      <c r="F110" s="47"/>
      <c r="G110" s="48"/>
      <c r="H110" s="22" t="s">
        <v>27</v>
      </c>
      <c r="I110" s="46" t="s">
        <v>28</v>
      </c>
      <c r="J110" s="47"/>
      <c r="K110" s="47"/>
      <c r="L110" s="48"/>
      <c r="M110" s="60"/>
      <c r="N110" s="62"/>
      <c r="O110" s="63"/>
      <c r="P110" s="60"/>
      <c r="Q110" s="62"/>
      <c r="R110" s="81"/>
      <c r="S110" s="63"/>
      <c r="T110" s="40"/>
      <c r="U110" s="40"/>
      <c r="V110" s="40"/>
      <c r="W110" s="40"/>
      <c r="X110" s="16"/>
      <c r="Y110" s="73" t="s">
        <v>47</v>
      </c>
      <c r="Z110" s="40" t="s">
        <v>47</v>
      </c>
      <c r="AA110" s="40">
        <f>SUM(M110:Z111)</f>
        <v>0</v>
      </c>
      <c r="AB110" s="72">
        <v>24890</v>
      </c>
      <c r="AC110" s="72">
        <f>AA110*18%+0.01</f>
        <v>0.01</v>
      </c>
      <c r="AD110" s="72">
        <f t="shared" ref="AD110" si="37">AA110*5%</f>
        <v>0</v>
      </c>
      <c r="AE110" s="72">
        <v>491</v>
      </c>
      <c r="AF110" s="72"/>
      <c r="AG110" s="72">
        <v>37719.14</v>
      </c>
      <c r="AH110" s="40">
        <f>SUM(AB110:AG111)-0.01</f>
        <v>63100.139999999992</v>
      </c>
      <c r="AI110" s="42">
        <f t="shared" ref="AI110" si="38">AA110-AH110</f>
        <v>-63100.139999999992</v>
      </c>
    </row>
    <row r="111" spans="1:35" ht="15" hidden="1" customHeight="1" x14ac:dyDescent="0.25">
      <c r="A111" s="55"/>
      <c r="B111" s="56"/>
      <c r="C111" s="57"/>
      <c r="D111" s="59"/>
      <c r="E111" s="49"/>
      <c r="F111" s="50"/>
      <c r="G111" s="51"/>
      <c r="H111" s="22"/>
      <c r="I111" s="49"/>
      <c r="J111" s="50"/>
      <c r="K111" s="50"/>
      <c r="L111" s="51"/>
      <c r="M111" s="61"/>
      <c r="N111" s="64"/>
      <c r="O111" s="65"/>
      <c r="P111" s="61"/>
      <c r="Q111" s="64"/>
      <c r="R111" s="82"/>
      <c r="S111" s="65"/>
      <c r="T111" s="41"/>
      <c r="U111" s="41"/>
      <c r="V111" s="41"/>
      <c r="W111" s="41"/>
      <c r="X111" s="17"/>
      <c r="Y111" s="74"/>
      <c r="Z111" s="41"/>
      <c r="AA111" s="41"/>
      <c r="AB111" s="72"/>
      <c r="AC111" s="72"/>
      <c r="AD111" s="72"/>
      <c r="AE111" s="72"/>
      <c r="AF111" s="72"/>
      <c r="AG111" s="72"/>
      <c r="AH111" s="41"/>
      <c r="AI111" s="43"/>
    </row>
    <row r="112" spans="1:35" ht="18.75" hidden="1" customHeight="1" x14ac:dyDescent="0.25">
      <c r="A112" s="44" t="s">
        <v>29</v>
      </c>
      <c r="B112" s="44"/>
      <c r="C112" s="44"/>
      <c r="D112" s="45" t="s">
        <v>30</v>
      </c>
      <c r="E112" s="46">
        <v>20</v>
      </c>
      <c r="F112" s="47"/>
      <c r="G112" s="48"/>
      <c r="H112" s="22" t="s">
        <v>31</v>
      </c>
      <c r="I112" s="46" t="s">
        <v>28</v>
      </c>
      <c r="J112" s="47"/>
      <c r="K112" s="47"/>
      <c r="L112" s="48"/>
      <c r="M112" s="40"/>
      <c r="N112" s="75"/>
      <c r="O112" s="73"/>
      <c r="P112" s="40"/>
      <c r="Q112" s="75"/>
      <c r="R112" s="77"/>
      <c r="S112" s="73"/>
      <c r="T112" s="40"/>
      <c r="U112" s="40"/>
      <c r="V112" s="40"/>
      <c r="W112" s="40"/>
      <c r="X112" s="16"/>
      <c r="Y112" s="73" t="s">
        <v>47</v>
      </c>
      <c r="Z112" s="40" t="s">
        <v>47</v>
      </c>
      <c r="AA112" s="40">
        <f>SUM(M112:Z113)</f>
        <v>0</v>
      </c>
      <c r="AB112" s="72">
        <v>21030</v>
      </c>
      <c r="AC112" s="72">
        <f>AA112*18%</f>
        <v>0</v>
      </c>
      <c r="AD112" s="72">
        <f t="shared" ref="AD112" si="39">AA112*5%</f>
        <v>0</v>
      </c>
      <c r="AE112" s="72">
        <v>491</v>
      </c>
      <c r="AF112" s="72"/>
      <c r="AG112" s="72">
        <v>34014.97</v>
      </c>
      <c r="AH112" s="40">
        <f t="shared" ref="AH112" si="40">SUM(AB112:AG113)</f>
        <v>55535.97</v>
      </c>
      <c r="AI112" s="42">
        <f>AA112-AH112</f>
        <v>-55535.97</v>
      </c>
    </row>
    <row r="113" spans="1:35" ht="16.5" hidden="1" customHeight="1" x14ac:dyDescent="0.25">
      <c r="A113" s="44"/>
      <c r="B113" s="44"/>
      <c r="C113" s="44"/>
      <c r="D113" s="45"/>
      <c r="E113" s="49"/>
      <c r="F113" s="50"/>
      <c r="G113" s="51"/>
      <c r="H113" s="22"/>
      <c r="I113" s="49"/>
      <c r="J113" s="50"/>
      <c r="K113" s="50"/>
      <c r="L113" s="51"/>
      <c r="M113" s="41"/>
      <c r="N113" s="76"/>
      <c r="O113" s="74"/>
      <c r="P113" s="41"/>
      <c r="Q113" s="76"/>
      <c r="R113" s="78"/>
      <c r="S113" s="74"/>
      <c r="T113" s="41"/>
      <c r="U113" s="41"/>
      <c r="V113" s="41"/>
      <c r="W113" s="41"/>
      <c r="X113" s="17"/>
      <c r="Y113" s="74"/>
      <c r="Z113" s="41"/>
      <c r="AA113" s="41"/>
      <c r="AB113" s="72"/>
      <c r="AC113" s="72"/>
      <c r="AD113" s="72"/>
      <c r="AE113" s="72"/>
      <c r="AF113" s="72"/>
      <c r="AG113" s="72"/>
      <c r="AH113" s="41"/>
      <c r="AI113" s="43"/>
    </row>
    <row r="114" spans="1:35" ht="12" hidden="1" customHeight="1" x14ac:dyDescent="0.25">
      <c r="A114" s="66" t="s">
        <v>50</v>
      </c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8"/>
      <c r="M114" s="18">
        <f>SUM(M108:M113)</f>
        <v>0</v>
      </c>
      <c r="N114" s="69">
        <f>SUM(N108:N112)</f>
        <v>0</v>
      </c>
      <c r="O114" s="70"/>
      <c r="P114" s="18">
        <f>SUM(P108:P112)</f>
        <v>0</v>
      </c>
      <c r="Q114" s="69">
        <f>SUM(Q108:Q112)</f>
        <v>0</v>
      </c>
      <c r="R114" s="71"/>
      <c r="S114" s="71"/>
      <c r="T114" s="18">
        <f>SUM(T108:T113)</f>
        <v>0</v>
      </c>
      <c r="U114" s="18">
        <f t="shared" ref="U114" si="41">SUM(U108:U112)</f>
        <v>0</v>
      </c>
      <c r="V114" s="18">
        <f>SUM(V108:V112)</f>
        <v>0</v>
      </c>
      <c r="W114" s="18">
        <f t="shared" ref="W114:AH114" si="42">SUM(W108:W112)</f>
        <v>0</v>
      </c>
      <c r="X114" s="18">
        <f t="shared" si="42"/>
        <v>0</v>
      </c>
      <c r="Y114" s="18">
        <f t="shared" si="42"/>
        <v>0</v>
      </c>
      <c r="Z114" s="18">
        <f t="shared" si="42"/>
        <v>0</v>
      </c>
      <c r="AA114" s="18">
        <f t="shared" si="42"/>
        <v>0</v>
      </c>
      <c r="AB114" s="18">
        <f t="shared" si="42"/>
        <v>72090</v>
      </c>
      <c r="AC114" s="18">
        <f t="shared" si="42"/>
        <v>0.01</v>
      </c>
      <c r="AD114" s="18">
        <f t="shared" si="42"/>
        <v>0</v>
      </c>
      <c r="AE114" s="18">
        <f t="shared" si="42"/>
        <v>1498.8400000000001</v>
      </c>
      <c r="AF114" s="18">
        <f t="shared" si="42"/>
        <v>0</v>
      </c>
      <c r="AG114" s="18">
        <f t="shared" si="42"/>
        <v>113420.20999999999</v>
      </c>
      <c r="AH114" s="18">
        <f t="shared" si="42"/>
        <v>187009.05</v>
      </c>
      <c r="AI114" s="18">
        <f>SUM(AI108:AI113)</f>
        <v>-187009.05</v>
      </c>
    </row>
    <row r="115" spans="1:35" hidden="1" x14ac:dyDescent="0.25"/>
    <row r="116" spans="1:35" ht="12.95" hidden="1" customHeight="1" x14ac:dyDescent="0.25">
      <c r="A116" s="93" t="s">
        <v>63</v>
      </c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  <c r="AA116" s="93"/>
      <c r="AB116" s="93"/>
      <c r="AC116" s="93"/>
      <c r="AD116" s="93"/>
      <c r="AE116" s="93"/>
      <c r="AF116" s="93"/>
      <c r="AG116" s="93"/>
      <c r="AH116" s="93"/>
    </row>
    <row r="117" spans="1:35" ht="3.75" hidden="1" customHeight="1" x14ac:dyDescent="0.25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  <c r="AB117" s="94"/>
      <c r="AC117" s="94"/>
      <c r="AD117" s="94"/>
      <c r="AE117" s="94"/>
      <c r="AF117" s="94"/>
      <c r="AG117" s="94"/>
      <c r="AH117" s="94"/>
    </row>
    <row r="118" spans="1:35" ht="17.25" hidden="1" customHeight="1" x14ac:dyDescent="0.25">
      <c r="A118" s="95" t="s">
        <v>0</v>
      </c>
      <c r="B118" s="96"/>
      <c r="C118" s="97"/>
      <c r="D118" s="95" t="s">
        <v>1</v>
      </c>
      <c r="E118" s="101" t="s">
        <v>2</v>
      </c>
      <c r="F118" s="102"/>
      <c r="G118" s="103"/>
      <c r="H118" s="19"/>
      <c r="I118" s="95" t="s">
        <v>3</v>
      </c>
      <c r="J118" s="96"/>
      <c r="K118" s="96"/>
      <c r="L118" s="97"/>
      <c r="M118" s="107" t="s">
        <v>4</v>
      </c>
      <c r="N118" s="108"/>
      <c r="O118" s="108"/>
      <c r="P118" s="108"/>
      <c r="Q118" s="108"/>
      <c r="R118" s="108"/>
      <c r="S118" s="108"/>
      <c r="T118" s="108"/>
      <c r="U118" s="108"/>
      <c r="V118" s="108"/>
      <c r="W118" s="108"/>
      <c r="X118" s="108"/>
      <c r="Y118" s="108"/>
      <c r="Z118" s="109"/>
      <c r="AA118" s="110" t="s">
        <v>5</v>
      </c>
      <c r="AB118" s="83" t="s">
        <v>6</v>
      </c>
      <c r="AC118" s="84"/>
      <c r="AD118" s="84"/>
      <c r="AE118" s="84"/>
      <c r="AF118" s="84"/>
      <c r="AG118" s="85"/>
      <c r="AH118" s="86" t="s">
        <v>7</v>
      </c>
      <c r="AI118" s="86" t="s">
        <v>8</v>
      </c>
    </row>
    <row r="119" spans="1:35" ht="37.5" hidden="1" customHeight="1" x14ac:dyDescent="0.25">
      <c r="A119" s="98"/>
      <c r="B119" s="99"/>
      <c r="C119" s="100"/>
      <c r="D119" s="98"/>
      <c r="E119" s="104"/>
      <c r="F119" s="105"/>
      <c r="G119" s="106"/>
      <c r="H119" s="32" t="s">
        <v>9</v>
      </c>
      <c r="I119" s="98"/>
      <c r="J119" s="99"/>
      <c r="K119" s="99"/>
      <c r="L119" s="100"/>
      <c r="M119" s="26" t="s">
        <v>10</v>
      </c>
      <c r="N119" s="88" t="s">
        <v>11</v>
      </c>
      <c r="O119" s="89"/>
      <c r="P119" s="26" t="s">
        <v>12</v>
      </c>
      <c r="Q119" s="88" t="s">
        <v>43</v>
      </c>
      <c r="R119" s="90"/>
      <c r="S119" s="90"/>
      <c r="T119" s="26" t="s">
        <v>38</v>
      </c>
      <c r="U119" s="26" t="s">
        <v>42</v>
      </c>
      <c r="V119" s="27" t="s">
        <v>51</v>
      </c>
      <c r="W119" s="27" t="s">
        <v>36</v>
      </c>
      <c r="X119" s="28"/>
      <c r="Y119" s="29" t="s">
        <v>45</v>
      </c>
      <c r="Z119" s="26" t="s">
        <v>37</v>
      </c>
      <c r="AA119" s="111"/>
      <c r="AB119" s="2" t="s">
        <v>17</v>
      </c>
      <c r="AC119" s="3" t="s">
        <v>18</v>
      </c>
      <c r="AD119" s="3" t="s">
        <v>19</v>
      </c>
      <c r="AE119" s="3" t="s">
        <v>20</v>
      </c>
      <c r="AF119" s="2" t="s">
        <v>33</v>
      </c>
      <c r="AG119" s="2" t="s">
        <v>34</v>
      </c>
      <c r="AH119" s="87"/>
      <c r="AI119" s="87"/>
    </row>
    <row r="120" spans="1:35" ht="21.2" hidden="1" customHeight="1" x14ac:dyDescent="0.25">
      <c r="A120" s="52" t="s">
        <v>21</v>
      </c>
      <c r="B120" s="53"/>
      <c r="C120" s="54"/>
      <c r="D120" s="58" t="s">
        <v>22</v>
      </c>
      <c r="E120" s="46">
        <v>23</v>
      </c>
      <c r="F120" s="47"/>
      <c r="G120" s="48"/>
      <c r="H120" s="22" t="s">
        <v>23</v>
      </c>
      <c r="I120" s="112" t="s">
        <v>24</v>
      </c>
      <c r="J120" s="113"/>
      <c r="K120" s="113"/>
      <c r="L120" s="114"/>
      <c r="M120" s="40"/>
      <c r="N120" s="75"/>
      <c r="O120" s="73"/>
      <c r="P120" s="40"/>
      <c r="Q120" s="75"/>
      <c r="R120" s="77"/>
      <c r="S120" s="77"/>
      <c r="T120" s="40"/>
      <c r="U120" s="40"/>
      <c r="V120" s="40"/>
      <c r="W120" s="40"/>
      <c r="X120" s="16"/>
      <c r="Y120" s="73"/>
      <c r="Z120" s="40"/>
      <c r="AA120" s="40">
        <f>SUM(M120:Z121)</f>
        <v>0</v>
      </c>
      <c r="AB120" s="72">
        <v>25040</v>
      </c>
      <c r="AC120" s="72">
        <f>AA120*18%</f>
        <v>0</v>
      </c>
      <c r="AD120" s="72">
        <f>AA120*5%</f>
        <v>0</v>
      </c>
      <c r="AE120" s="72">
        <v>516.84</v>
      </c>
      <c r="AF120" s="72"/>
      <c r="AG120" s="72">
        <v>110048.7</v>
      </c>
      <c r="AH120" s="40">
        <f>SUM(AB120:AG121)+0.01</f>
        <v>135605.55000000002</v>
      </c>
      <c r="AI120" s="42">
        <f t="shared" ref="AI120" si="43">AA120-AH120</f>
        <v>-135605.55000000002</v>
      </c>
    </row>
    <row r="121" spans="1:35" ht="7.5" hidden="1" customHeight="1" x14ac:dyDescent="0.25">
      <c r="A121" s="55"/>
      <c r="B121" s="56"/>
      <c r="C121" s="57"/>
      <c r="D121" s="59"/>
      <c r="E121" s="49"/>
      <c r="F121" s="50"/>
      <c r="G121" s="51"/>
      <c r="H121" s="20"/>
      <c r="I121" s="115"/>
      <c r="J121" s="116"/>
      <c r="K121" s="116"/>
      <c r="L121" s="117"/>
      <c r="M121" s="41"/>
      <c r="N121" s="76"/>
      <c r="O121" s="74"/>
      <c r="P121" s="41"/>
      <c r="Q121" s="76"/>
      <c r="R121" s="78"/>
      <c r="S121" s="78"/>
      <c r="T121" s="41"/>
      <c r="U121" s="41"/>
      <c r="V121" s="41"/>
      <c r="W121" s="41"/>
      <c r="X121" s="17"/>
      <c r="Y121" s="74"/>
      <c r="Z121" s="41"/>
      <c r="AA121" s="41"/>
      <c r="AB121" s="72"/>
      <c r="AC121" s="72"/>
      <c r="AD121" s="72"/>
      <c r="AE121" s="72"/>
      <c r="AF121" s="72"/>
      <c r="AG121" s="72"/>
      <c r="AH121" s="41"/>
      <c r="AI121" s="43"/>
    </row>
    <row r="122" spans="1:35" ht="22.5" hidden="1" customHeight="1" x14ac:dyDescent="0.25">
      <c r="A122" s="52" t="s">
        <v>25</v>
      </c>
      <c r="B122" s="53"/>
      <c r="C122" s="54"/>
      <c r="D122" s="58" t="s">
        <v>26</v>
      </c>
      <c r="E122" s="46">
        <v>23</v>
      </c>
      <c r="F122" s="47"/>
      <c r="G122" s="48"/>
      <c r="H122" s="22" t="s">
        <v>27</v>
      </c>
      <c r="I122" s="46" t="s">
        <v>28</v>
      </c>
      <c r="J122" s="47"/>
      <c r="K122" s="47"/>
      <c r="L122" s="48"/>
      <c r="M122" s="60"/>
      <c r="N122" s="62"/>
      <c r="O122" s="63"/>
      <c r="P122" s="60"/>
      <c r="Q122" s="62"/>
      <c r="R122" s="81"/>
      <c r="S122" s="81"/>
      <c r="T122" s="40"/>
      <c r="U122" s="40"/>
      <c r="V122" s="40"/>
      <c r="W122" s="40"/>
      <c r="X122" s="16"/>
      <c r="Y122" s="73"/>
      <c r="Z122" s="40"/>
      <c r="AA122" s="40">
        <f>SUM(M122:Z123)</f>
        <v>0</v>
      </c>
      <c r="AB122" s="72">
        <v>23800</v>
      </c>
      <c r="AC122" s="72">
        <f>AA122*18%+0.01</f>
        <v>0.01</v>
      </c>
      <c r="AD122" s="72">
        <f t="shared" ref="AD122" si="44">AA122*5%</f>
        <v>0</v>
      </c>
      <c r="AE122" s="72">
        <v>491</v>
      </c>
      <c r="AF122" s="72"/>
      <c r="AG122" s="72">
        <v>86746.6</v>
      </c>
      <c r="AH122" s="40">
        <f>SUM(AB122:AG123)-0.01</f>
        <v>111037.6</v>
      </c>
      <c r="AI122" s="42">
        <f t="shared" ref="AI122" si="45">AA122-AH122</f>
        <v>-111037.6</v>
      </c>
    </row>
    <row r="123" spans="1:35" ht="15" hidden="1" customHeight="1" x14ac:dyDescent="0.25">
      <c r="A123" s="55"/>
      <c r="B123" s="56"/>
      <c r="C123" s="57"/>
      <c r="D123" s="59"/>
      <c r="E123" s="49"/>
      <c r="F123" s="50"/>
      <c r="G123" s="51"/>
      <c r="H123" s="22"/>
      <c r="I123" s="49"/>
      <c r="J123" s="50"/>
      <c r="K123" s="50"/>
      <c r="L123" s="51"/>
      <c r="M123" s="61"/>
      <c r="N123" s="64"/>
      <c r="O123" s="65"/>
      <c r="P123" s="61"/>
      <c r="Q123" s="64"/>
      <c r="R123" s="82"/>
      <c r="S123" s="82"/>
      <c r="T123" s="41"/>
      <c r="U123" s="41"/>
      <c r="V123" s="41"/>
      <c r="W123" s="41"/>
      <c r="X123" s="17"/>
      <c r="Y123" s="74"/>
      <c r="Z123" s="41"/>
      <c r="AA123" s="41"/>
      <c r="AB123" s="72"/>
      <c r="AC123" s="72"/>
      <c r="AD123" s="72"/>
      <c r="AE123" s="72"/>
      <c r="AF123" s="72"/>
      <c r="AG123" s="72"/>
      <c r="AH123" s="41"/>
      <c r="AI123" s="43"/>
    </row>
    <row r="124" spans="1:35" ht="18.75" hidden="1" customHeight="1" x14ac:dyDescent="0.25">
      <c r="A124" s="44" t="s">
        <v>29</v>
      </c>
      <c r="B124" s="44"/>
      <c r="C124" s="44"/>
      <c r="D124" s="45" t="s">
        <v>30</v>
      </c>
      <c r="E124" s="46">
        <v>23</v>
      </c>
      <c r="F124" s="47"/>
      <c r="G124" s="48"/>
      <c r="H124" s="22" t="s">
        <v>31</v>
      </c>
      <c r="I124" s="46" t="s">
        <v>28</v>
      </c>
      <c r="J124" s="47"/>
      <c r="K124" s="47"/>
      <c r="L124" s="48"/>
      <c r="M124" s="40"/>
      <c r="N124" s="75"/>
      <c r="O124" s="73"/>
      <c r="P124" s="40"/>
      <c r="Q124" s="75"/>
      <c r="R124" s="77"/>
      <c r="S124" s="77"/>
      <c r="T124" s="40"/>
      <c r="U124" s="40"/>
      <c r="V124" s="40"/>
      <c r="W124" s="40"/>
      <c r="X124" s="16"/>
      <c r="Y124" s="73"/>
      <c r="Z124" s="40"/>
      <c r="AA124" s="40">
        <f>SUM(M124:Z125)</f>
        <v>0</v>
      </c>
      <c r="AB124" s="72">
        <v>20480</v>
      </c>
      <c r="AC124" s="72">
        <f>AA124*18%</f>
        <v>0</v>
      </c>
      <c r="AD124" s="72">
        <f t="shared" ref="AD124" si="46">AA124*5%</f>
        <v>0</v>
      </c>
      <c r="AE124" s="72">
        <v>491</v>
      </c>
      <c r="AF124" s="72"/>
      <c r="AG124" s="72">
        <v>66903.78</v>
      </c>
      <c r="AH124" s="40">
        <f>SUM(AB124:AG125)-0.01</f>
        <v>87874.77</v>
      </c>
      <c r="AI124" s="42">
        <f>AA124-AH124</f>
        <v>-87874.77</v>
      </c>
    </row>
    <row r="125" spans="1:35" ht="23.25" hidden="1" customHeight="1" x14ac:dyDescent="0.25">
      <c r="A125" s="44"/>
      <c r="B125" s="44"/>
      <c r="C125" s="44"/>
      <c r="D125" s="45"/>
      <c r="E125" s="49"/>
      <c r="F125" s="50"/>
      <c r="G125" s="51"/>
      <c r="H125" s="22"/>
      <c r="I125" s="49"/>
      <c r="J125" s="50"/>
      <c r="K125" s="50"/>
      <c r="L125" s="51"/>
      <c r="M125" s="41"/>
      <c r="N125" s="76"/>
      <c r="O125" s="74"/>
      <c r="P125" s="41"/>
      <c r="Q125" s="76"/>
      <c r="R125" s="78"/>
      <c r="S125" s="78"/>
      <c r="T125" s="41"/>
      <c r="U125" s="41"/>
      <c r="V125" s="41"/>
      <c r="W125" s="41"/>
      <c r="X125" s="17"/>
      <c r="Y125" s="74"/>
      <c r="Z125" s="41"/>
      <c r="AA125" s="41"/>
      <c r="AB125" s="72"/>
      <c r="AC125" s="72"/>
      <c r="AD125" s="72"/>
      <c r="AE125" s="72"/>
      <c r="AF125" s="72"/>
      <c r="AG125" s="72"/>
      <c r="AH125" s="41"/>
      <c r="AI125" s="43"/>
    </row>
    <row r="126" spans="1:35" ht="15" hidden="1" customHeight="1" x14ac:dyDescent="0.25">
      <c r="A126" s="66" t="s">
        <v>50</v>
      </c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8"/>
      <c r="M126" s="18">
        <f>SUM(M120:M125)</f>
        <v>0</v>
      </c>
      <c r="N126" s="69">
        <f>SUM(N120:N124)</f>
        <v>0</v>
      </c>
      <c r="O126" s="70"/>
      <c r="P126" s="18">
        <f>SUM(P120:P124)</f>
        <v>0</v>
      </c>
      <c r="Q126" s="69">
        <f>SUM(Q120:Q124)</f>
        <v>0</v>
      </c>
      <c r="R126" s="71"/>
      <c r="S126" s="71"/>
      <c r="T126" s="18">
        <f>SUM(T120:T125)</f>
        <v>0</v>
      </c>
      <c r="U126" s="18">
        <f t="shared" ref="U126" si="47">SUM(U120:U124)</f>
        <v>0</v>
      </c>
      <c r="V126" s="18">
        <f>SUM(V120:V124)</f>
        <v>0</v>
      </c>
      <c r="W126" s="18">
        <f t="shared" ref="W126:AG126" si="48">SUM(W120:W124)</f>
        <v>0</v>
      </c>
      <c r="X126" s="18">
        <f t="shared" si="48"/>
        <v>0</v>
      </c>
      <c r="Y126" s="18">
        <f t="shared" si="48"/>
        <v>0</v>
      </c>
      <c r="Z126" s="18">
        <f t="shared" si="48"/>
        <v>0</v>
      </c>
      <c r="AA126" s="18">
        <f t="shared" si="48"/>
        <v>0</v>
      </c>
      <c r="AB126" s="18">
        <f t="shared" si="48"/>
        <v>69320</v>
      </c>
      <c r="AC126" s="18">
        <f t="shared" si="48"/>
        <v>0.01</v>
      </c>
      <c r="AD126" s="18">
        <f t="shared" si="48"/>
        <v>0</v>
      </c>
      <c r="AE126" s="18">
        <f t="shared" si="48"/>
        <v>1498.8400000000001</v>
      </c>
      <c r="AF126" s="18">
        <f t="shared" si="48"/>
        <v>0</v>
      </c>
      <c r="AG126" s="18">
        <f t="shared" si="48"/>
        <v>263699.07999999996</v>
      </c>
      <c r="AH126" s="18">
        <f>SUM(AH120:AH124)+0.01</f>
        <v>334517.93000000005</v>
      </c>
      <c r="AI126" s="18">
        <f>AI120+AI122+AI124+0.01</f>
        <v>-334517.91000000003</v>
      </c>
    </row>
    <row r="127" spans="1:35" hidden="1" x14ac:dyDescent="0.25"/>
    <row r="128" spans="1:35" ht="12.95" hidden="1" customHeight="1" x14ac:dyDescent="0.25">
      <c r="A128" s="93" t="s">
        <v>52</v>
      </c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  <c r="AC128" s="93"/>
      <c r="AD128" s="93"/>
      <c r="AE128" s="93"/>
      <c r="AF128" s="93"/>
      <c r="AG128" s="93"/>
      <c r="AH128" s="93"/>
    </row>
    <row r="129" spans="1:35" ht="3.75" hidden="1" customHeight="1" x14ac:dyDescent="0.25">
      <c r="A129" s="94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4"/>
      <c r="AE129" s="94"/>
      <c r="AF129" s="94"/>
      <c r="AG129" s="94"/>
      <c r="AH129" s="94"/>
    </row>
    <row r="130" spans="1:35" ht="17.25" hidden="1" customHeight="1" x14ac:dyDescent="0.25">
      <c r="A130" s="95" t="s">
        <v>0</v>
      </c>
      <c r="B130" s="96"/>
      <c r="C130" s="97"/>
      <c r="D130" s="95" t="s">
        <v>1</v>
      </c>
      <c r="E130" s="101" t="s">
        <v>2</v>
      </c>
      <c r="F130" s="102"/>
      <c r="G130" s="103"/>
      <c r="H130" s="19"/>
      <c r="I130" s="95" t="s">
        <v>3</v>
      </c>
      <c r="J130" s="96"/>
      <c r="K130" s="96"/>
      <c r="L130" s="97"/>
      <c r="M130" s="107"/>
      <c r="N130" s="108"/>
      <c r="O130" s="108"/>
      <c r="P130" s="108"/>
      <c r="Q130" s="108"/>
      <c r="R130" s="108"/>
      <c r="S130" s="108"/>
      <c r="T130" s="108"/>
      <c r="U130" s="108"/>
      <c r="V130" s="108"/>
      <c r="W130" s="108"/>
      <c r="X130" s="108"/>
      <c r="Y130" s="108"/>
      <c r="Z130" s="109"/>
      <c r="AA130" s="110" t="s">
        <v>5</v>
      </c>
      <c r="AB130" s="83" t="s">
        <v>6</v>
      </c>
      <c r="AC130" s="84"/>
      <c r="AD130" s="84"/>
      <c r="AE130" s="84"/>
      <c r="AF130" s="84"/>
      <c r="AG130" s="85"/>
      <c r="AH130" s="86" t="s">
        <v>7</v>
      </c>
      <c r="AI130" s="86" t="s">
        <v>8</v>
      </c>
    </row>
    <row r="131" spans="1:35" ht="37.5" hidden="1" customHeight="1" x14ac:dyDescent="0.25">
      <c r="A131" s="98"/>
      <c r="B131" s="99"/>
      <c r="C131" s="100"/>
      <c r="D131" s="98"/>
      <c r="E131" s="104"/>
      <c r="F131" s="105"/>
      <c r="G131" s="106"/>
      <c r="H131" s="32" t="s">
        <v>9</v>
      </c>
      <c r="I131" s="98"/>
      <c r="J131" s="99"/>
      <c r="K131" s="99"/>
      <c r="L131" s="100"/>
      <c r="M131" s="26"/>
      <c r="N131" s="88"/>
      <c r="O131" s="89"/>
      <c r="P131" s="26"/>
      <c r="Q131" s="88"/>
      <c r="R131" s="90"/>
      <c r="S131" s="89"/>
      <c r="T131" s="26"/>
      <c r="U131" s="26"/>
      <c r="V131" s="27"/>
      <c r="W131" s="27"/>
      <c r="X131" s="28"/>
      <c r="Y131" s="29"/>
      <c r="Z131" s="26"/>
      <c r="AA131" s="111"/>
      <c r="AB131" s="2" t="s">
        <v>17</v>
      </c>
      <c r="AC131" s="3" t="s">
        <v>18</v>
      </c>
      <c r="AD131" s="3" t="s">
        <v>19</v>
      </c>
      <c r="AE131" s="3" t="s">
        <v>20</v>
      </c>
      <c r="AF131" s="2" t="s">
        <v>33</v>
      </c>
      <c r="AG131" s="2" t="s">
        <v>34</v>
      </c>
      <c r="AH131" s="87"/>
      <c r="AI131" s="87"/>
    </row>
    <row r="132" spans="1:35" ht="21.2" hidden="1" customHeight="1" x14ac:dyDescent="0.25">
      <c r="A132" s="52" t="s">
        <v>21</v>
      </c>
      <c r="B132" s="53"/>
      <c r="C132" s="54"/>
      <c r="D132" s="58" t="s">
        <v>22</v>
      </c>
      <c r="E132" s="46">
        <v>23</v>
      </c>
      <c r="F132" s="47"/>
      <c r="G132" s="48"/>
      <c r="H132" s="22" t="s">
        <v>23</v>
      </c>
      <c r="I132" s="46" t="s">
        <v>24</v>
      </c>
      <c r="J132" s="47"/>
      <c r="K132" s="47"/>
      <c r="L132" s="48"/>
      <c r="M132" s="91"/>
      <c r="N132" s="75"/>
      <c r="O132" s="73"/>
      <c r="P132" s="79"/>
      <c r="Q132" s="75"/>
      <c r="R132" s="77"/>
      <c r="S132" s="73"/>
      <c r="T132" s="40"/>
      <c r="U132" s="40"/>
      <c r="V132" s="40"/>
      <c r="W132" s="40"/>
      <c r="X132" s="16"/>
      <c r="Y132" s="73"/>
      <c r="Z132" s="40"/>
      <c r="AA132" s="40" t="e">
        <f>#REF!+#REF!+AA12+AA48+AA60+AA72+AA84+AA96+AA108+AA120+AA24</f>
        <v>#REF!</v>
      </c>
      <c r="AB132" s="72">
        <v>25040</v>
      </c>
      <c r="AC132" s="72" t="e">
        <f>AA132*18%</f>
        <v>#REF!</v>
      </c>
      <c r="AD132" s="72" t="e">
        <f>AA132*5%</f>
        <v>#REF!</v>
      </c>
      <c r="AE132" s="72">
        <v>516.84</v>
      </c>
      <c r="AF132" s="72"/>
      <c r="AG132" s="72">
        <v>110048.7</v>
      </c>
      <c r="AH132" s="40" t="e">
        <f>SUM(AB132:AG133)+0.01</f>
        <v>#REF!</v>
      </c>
      <c r="AI132" s="42" t="e">
        <f t="shared" ref="AI132" si="49">AA132-AH132</f>
        <v>#REF!</v>
      </c>
    </row>
    <row r="133" spans="1:35" ht="7.5" hidden="1" customHeight="1" x14ac:dyDescent="0.25">
      <c r="A133" s="55"/>
      <c r="B133" s="56"/>
      <c r="C133" s="57"/>
      <c r="D133" s="59"/>
      <c r="E133" s="49"/>
      <c r="F133" s="50"/>
      <c r="G133" s="51"/>
      <c r="H133" s="20"/>
      <c r="I133" s="49"/>
      <c r="J133" s="50"/>
      <c r="K133" s="50"/>
      <c r="L133" s="51"/>
      <c r="M133" s="92"/>
      <c r="N133" s="76"/>
      <c r="O133" s="74"/>
      <c r="P133" s="80"/>
      <c r="Q133" s="76"/>
      <c r="R133" s="78"/>
      <c r="S133" s="74"/>
      <c r="T133" s="41"/>
      <c r="U133" s="41"/>
      <c r="V133" s="41"/>
      <c r="W133" s="41"/>
      <c r="X133" s="17"/>
      <c r="Y133" s="74"/>
      <c r="Z133" s="41"/>
      <c r="AA133" s="41"/>
      <c r="AB133" s="72"/>
      <c r="AC133" s="72"/>
      <c r="AD133" s="72"/>
      <c r="AE133" s="72"/>
      <c r="AF133" s="72"/>
      <c r="AG133" s="72"/>
      <c r="AH133" s="41"/>
      <c r="AI133" s="43"/>
    </row>
    <row r="134" spans="1:35" ht="22.5" hidden="1" customHeight="1" x14ac:dyDescent="0.25">
      <c r="A134" s="52" t="s">
        <v>25</v>
      </c>
      <c r="B134" s="53"/>
      <c r="C134" s="54"/>
      <c r="D134" s="58" t="s">
        <v>26</v>
      </c>
      <c r="E134" s="46">
        <v>23</v>
      </c>
      <c r="F134" s="47"/>
      <c r="G134" s="48"/>
      <c r="H134" s="22" t="s">
        <v>27</v>
      </c>
      <c r="I134" s="46" t="s">
        <v>28</v>
      </c>
      <c r="J134" s="47"/>
      <c r="K134" s="47"/>
      <c r="L134" s="48"/>
      <c r="M134" s="60"/>
      <c r="N134" s="62"/>
      <c r="O134" s="63"/>
      <c r="P134" s="60"/>
      <c r="Q134" s="62"/>
      <c r="R134" s="81"/>
      <c r="S134" s="63"/>
      <c r="T134" s="40"/>
      <c r="U134" s="40"/>
      <c r="V134" s="40"/>
      <c r="W134" s="40"/>
      <c r="X134" s="16"/>
      <c r="Y134" s="73"/>
      <c r="Z134" s="40"/>
      <c r="AA134" s="40" t="e">
        <f>AA122+AA110+AA98+AA86+AA74+AA62+AA50+AA38+AA26+AA14+#REF!+#REF!</f>
        <v>#REF!</v>
      </c>
      <c r="AB134" s="72">
        <v>23800</v>
      </c>
      <c r="AC134" s="72" t="e">
        <f>AA134*18%+0.01</f>
        <v>#REF!</v>
      </c>
      <c r="AD134" s="72" t="e">
        <f t="shared" ref="AD134" si="50">AA134*5%</f>
        <v>#REF!</v>
      </c>
      <c r="AE134" s="72">
        <v>491</v>
      </c>
      <c r="AF134" s="72"/>
      <c r="AG134" s="72">
        <v>86746.6</v>
      </c>
      <c r="AH134" s="40" t="e">
        <f>SUM(AB134:AG135)-0.01</f>
        <v>#REF!</v>
      </c>
      <c r="AI134" s="42" t="e">
        <f t="shared" ref="AI134" si="51">AA134-AH134</f>
        <v>#REF!</v>
      </c>
    </row>
    <row r="135" spans="1:35" ht="15" hidden="1" customHeight="1" x14ac:dyDescent="0.25">
      <c r="A135" s="55"/>
      <c r="B135" s="56"/>
      <c r="C135" s="57"/>
      <c r="D135" s="59"/>
      <c r="E135" s="49"/>
      <c r="F135" s="50"/>
      <c r="G135" s="51"/>
      <c r="H135" s="22"/>
      <c r="I135" s="49"/>
      <c r="J135" s="50"/>
      <c r="K135" s="50"/>
      <c r="L135" s="51"/>
      <c r="M135" s="61"/>
      <c r="N135" s="64"/>
      <c r="O135" s="65"/>
      <c r="P135" s="61"/>
      <c r="Q135" s="64"/>
      <c r="R135" s="82"/>
      <c r="S135" s="65"/>
      <c r="T135" s="41"/>
      <c r="U135" s="41"/>
      <c r="V135" s="41"/>
      <c r="W135" s="41"/>
      <c r="X135" s="17"/>
      <c r="Y135" s="74"/>
      <c r="Z135" s="41"/>
      <c r="AA135" s="41"/>
      <c r="AB135" s="72"/>
      <c r="AC135" s="72"/>
      <c r="AD135" s="72"/>
      <c r="AE135" s="72"/>
      <c r="AF135" s="72"/>
      <c r="AG135" s="72"/>
      <c r="AH135" s="41"/>
      <c r="AI135" s="43"/>
    </row>
    <row r="136" spans="1:35" ht="18.75" hidden="1" customHeight="1" x14ac:dyDescent="0.25">
      <c r="A136" s="44" t="s">
        <v>29</v>
      </c>
      <c r="B136" s="44"/>
      <c r="C136" s="44"/>
      <c r="D136" s="45" t="s">
        <v>30</v>
      </c>
      <c r="E136" s="46">
        <v>23</v>
      </c>
      <c r="F136" s="47"/>
      <c r="G136" s="48"/>
      <c r="H136" s="22" t="s">
        <v>31</v>
      </c>
      <c r="I136" s="46" t="s">
        <v>28</v>
      </c>
      <c r="J136" s="47"/>
      <c r="K136" s="47"/>
      <c r="L136" s="48"/>
      <c r="M136" s="40"/>
      <c r="N136" s="75"/>
      <c r="O136" s="73"/>
      <c r="P136" s="40"/>
      <c r="Q136" s="75"/>
      <c r="R136" s="77"/>
      <c r="S136" s="73"/>
      <c r="T136" s="40"/>
      <c r="U136" s="40"/>
      <c r="V136" s="40"/>
      <c r="W136" s="40"/>
      <c r="X136" s="16"/>
      <c r="Y136" s="73"/>
      <c r="Z136" s="40"/>
      <c r="AA136" s="40" t="e">
        <f>AA124+AA112+AA100+AA88+AA76+AA64+AA52+AA40+AA28+AA16+#REF!+#REF!</f>
        <v>#REF!</v>
      </c>
      <c r="AB136" s="72">
        <v>20480</v>
      </c>
      <c r="AC136" s="72" t="e">
        <f>AA136*18%</f>
        <v>#REF!</v>
      </c>
      <c r="AD136" s="72" t="e">
        <f t="shared" ref="AD136" si="52">AA136*5%</f>
        <v>#REF!</v>
      </c>
      <c r="AE136" s="72">
        <v>491</v>
      </c>
      <c r="AF136" s="72"/>
      <c r="AG136" s="72">
        <v>66903.78</v>
      </c>
      <c r="AH136" s="40" t="e">
        <f>SUM(AB136:AG137)-0.01</f>
        <v>#REF!</v>
      </c>
      <c r="AI136" s="42" t="e">
        <f>AA136-AH136</f>
        <v>#REF!</v>
      </c>
    </row>
    <row r="137" spans="1:35" ht="23.25" hidden="1" customHeight="1" x14ac:dyDescent="0.25">
      <c r="A137" s="44"/>
      <c r="B137" s="44"/>
      <c r="C137" s="44"/>
      <c r="D137" s="45"/>
      <c r="E137" s="49"/>
      <c r="F137" s="50"/>
      <c r="G137" s="51"/>
      <c r="H137" s="22"/>
      <c r="I137" s="49"/>
      <c r="J137" s="50"/>
      <c r="K137" s="50"/>
      <c r="L137" s="51"/>
      <c r="M137" s="41"/>
      <c r="N137" s="76"/>
      <c r="O137" s="74"/>
      <c r="P137" s="41"/>
      <c r="Q137" s="76"/>
      <c r="R137" s="78"/>
      <c r="S137" s="74"/>
      <c r="T137" s="41"/>
      <c r="U137" s="41"/>
      <c r="V137" s="41"/>
      <c r="W137" s="41"/>
      <c r="X137" s="17"/>
      <c r="Y137" s="74"/>
      <c r="Z137" s="41"/>
      <c r="AA137" s="41"/>
      <c r="AB137" s="72"/>
      <c r="AC137" s="72"/>
      <c r="AD137" s="72"/>
      <c r="AE137" s="72"/>
      <c r="AF137" s="72"/>
      <c r="AG137" s="72"/>
      <c r="AH137" s="41"/>
      <c r="AI137" s="43"/>
    </row>
    <row r="138" spans="1:35" ht="15" hidden="1" customHeight="1" x14ac:dyDescent="0.25">
      <c r="A138" s="66" t="s">
        <v>50</v>
      </c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8"/>
      <c r="M138" s="18"/>
      <c r="N138" s="69"/>
      <c r="O138" s="70"/>
      <c r="P138" s="18"/>
      <c r="Q138" s="69"/>
      <c r="R138" s="71"/>
      <c r="S138" s="70"/>
      <c r="T138" s="18"/>
      <c r="U138" s="18"/>
      <c r="V138" s="18"/>
      <c r="W138" s="18"/>
      <c r="X138" s="18"/>
      <c r="Y138" s="18"/>
      <c r="Z138" s="18"/>
      <c r="AA138" s="18" t="e">
        <f t="shared" ref="AA138:AG138" si="53">SUM(AA132:AA136)</f>
        <v>#REF!</v>
      </c>
      <c r="AB138" s="18">
        <f t="shared" si="53"/>
        <v>69320</v>
      </c>
      <c r="AC138" s="18" t="e">
        <f t="shared" si="53"/>
        <v>#REF!</v>
      </c>
      <c r="AD138" s="18" t="e">
        <f t="shared" si="53"/>
        <v>#REF!</v>
      </c>
      <c r="AE138" s="18">
        <f t="shared" si="53"/>
        <v>1498.8400000000001</v>
      </c>
      <c r="AF138" s="18">
        <f t="shared" si="53"/>
        <v>0</v>
      </c>
      <c r="AG138" s="18">
        <f t="shared" si="53"/>
        <v>263699.07999999996</v>
      </c>
      <c r="AH138" s="18" t="e">
        <f>SUM(AH132:AH136)+0.01</f>
        <v>#REF!</v>
      </c>
      <c r="AI138" s="18" t="e">
        <f>AI132+AI134+AI136+0.01</f>
        <v>#REF!</v>
      </c>
    </row>
    <row r="139" spans="1:35" ht="6.75" customHeight="1" x14ac:dyDescent="0.25">
      <c r="I139" s="93" t="s">
        <v>64</v>
      </c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  <c r="AA139" s="93"/>
      <c r="AB139" s="93"/>
      <c r="AC139" s="93"/>
      <c r="AD139" s="93"/>
      <c r="AE139" s="93"/>
      <c r="AF139" s="36"/>
      <c r="AG139" s="36"/>
    </row>
    <row r="140" spans="1:35" ht="9" customHeight="1" x14ac:dyDescent="0.25">
      <c r="B140" s="136"/>
      <c r="C140" s="136"/>
      <c r="D140" s="136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  <c r="AA140" s="94"/>
      <c r="AB140" s="94"/>
      <c r="AC140" s="94"/>
      <c r="AD140" s="94"/>
      <c r="AE140" s="94"/>
      <c r="AF140" s="13"/>
      <c r="AG140" s="13"/>
    </row>
    <row r="141" spans="1:35" ht="15.75" customHeight="1" x14ac:dyDescent="0.25">
      <c r="A141" s="95" t="s">
        <v>0</v>
      </c>
      <c r="B141" s="96"/>
      <c r="C141" s="97"/>
      <c r="D141" s="95" t="s">
        <v>1</v>
      </c>
      <c r="E141" s="101" t="s">
        <v>2</v>
      </c>
      <c r="F141" s="102"/>
      <c r="G141" s="103"/>
      <c r="H141" s="19"/>
      <c r="I141" s="95" t="s">
        <v>3</v>
      </c>
      <c r="J141" s="96"/>
      <c r="K141" s="96"/>
      <c r="L141" s="97"/>
      <c r="M141" s="107" t="s">
        <v>4</v>
      </c>
      <c r="N141" s="108"/>
      <c r="O141" s="108"/>
      <c r="P141" s="108"/>
      <c r="Q141" s="108"/>
      <c r="R141" s="108"/>
      <c r="S141" s="108"/>
      <c r="T141" s="108"/>
      <c r="U141" s="108"/>
      <c r="V141" s="108"/>
      <c r="W141" s="108"/>
      <c r="X141" s="108"/>
      <c r="Y141" s="108"/>
      <c r="Z141" s="109"/>
      <c r="AA141" s="110" t="s">
        <v>5</v>
      </c>
      <c r="AB141" s="137" t="s">
        <v>6</v>
      </c>
      <c r="AC141" s="137"/>
      <c r="AD141" s="137"/>
      <c r="AE141" s="137"/>
      <c r="AF141" s="137"/>
      <c r="AG141" s="137"/>
      <c r="AH141" s="86" t="s">
        <v>7</v>
      </c>
      <c r="AI141" s="86" t="s">
        <v>8</v>
      </c>
    </row>
    <row r="142" spans="1:35" ht="62.25" customHeight="1" x14ac:dyDescent="0.25">
      <c r="A142" s="98"/>
      <c r="B142" s="99"/>
      <c r="C142" s="100"/>
      <c r="D142" s="98"/>
      <c r="E142" s="104"/>
      <c r="F142" s="105"/>
      <c r="G142" s="106"/>
      <c r="H142" s="37" t="s">
        <v>9</v>
      </c>
      <c r="I142" s="98"/>
      <c r="J142" s="99"/>
      <c r="K142" s="99"/>
      <c r="L142" s="100"/>
      <c r="M142" s="39" t="s">
        <v>10</v>
      </c>
      <c r="N142" s="118" t="s">
        <v>11</v>
      </c>
      <c r="O142" s="119"/>
      <c r="P142" s="39" t="s">
        <v>12</v>
      </c>
      <c r="Q142" s="133" t="s">
        <v>32</v>
      </c>
      <c r="R142" s="133"/>
      <c r="S142" s="133"/>
      <c r="T142" s="39" t="s">
        <v>13</v>
      </c>
      <c r="U142" s="39" t="s">
        <v>14</v>
      </c>
      <c r="V142" s="23" t="s">
        <v>16</v>
      </c>
      <c r="W142" s="23" t="s">
        <v>53</v>
      </c>
      <c r="X142" s="23"/>
      <c r="Y142" s="23"/>
      <c r="Z142" s="39" t="s">
        <v>16</v>
      </c>
      <c r="AA142" s="111"/>
      <c r="AB142" s="2" t="s">
        <v>17</v>
      </c>
      <c r="AC142" s="3" t="s">
        <v>18</v>
      </c>
      <c r="AD142" s="3" t="s">
        <v>19</v>
      </c>
      <c r="AE142" s="3" t="s">
        <v>20</v>
      </c>
      <c r="AF142" s="3"/>
      <c r="AG142" s="3" t="s">
        <v>44</v>
      </c>
      <c r="AH142" s="87"/>
      <c r="AI142" s="87"/>
    </row>
    <row r="143" spans="1:35" ht="21.2" customHeight="1" x14ac:dyDescent="0.25">
      <c r="A143" s="52" t="s">
        <v>21</v>
      </c>
      <c r="B143" s="53"/>
      <c r="C143" s="54"/>
      <c r="D143" s="145" t="s">
        <v>22</v>
      </c>
      <c r="E143" s="46">
        <v>20</v>
      </c>
      <c r="F143" s="47"/>
      <c r="G143" s="48"/>
      <c r="H143" s="22" t="s">
        <v>23</v>
      </c>
      <c r="I143" s="112" t="s">
        <v>24</v>
      </c>
      <c r="J143" s="113"/>
      <c r="K143" s="113"/>
      <c r="L143" s="114"/>
      <c r="M143" s="40">
        <v>53021</v>
      </c>
      <c r="N143" s="75">
        <v>800</v>
      </c>
      <c r="O143" s="73"/>
      <c r="P143" s="72">
        <v>15906.3</v>
      </c>
      <c r="Q143" s="72">
        <v>14460.28</v>
      </c>
      <c r="R143" s="72"/>
      <c r="S143" s="72"/>
      <c r="T143" s="72"/>
      <c r="U143" s="72"/>
      <c r="V143" s="40"/>
      <c r="W143" s="40"/>
      <c r="X143" s="30"/>
      <c r="Y143" s="30"/>
      <c r="Z143" s="72" t="s">
        <v>47</v>
      </c>
      <c r="AA143" s="72">
        <f>SUM(M143:Z144)</f>
        <v>84187.58</v>
      </c>
      <c r="AB143" s="122">
        <v>6530</v>
      </c>
      <c r="AC143" s="122">
        <f>AA143*18%</f>
        <v>15153.7644</v>
      </c>
      <c r="AD143" s="122">
        <f>AA143*5%</f>
        <v>4209.3789999999999</v>
      </c>
      <c r="AE143" s="122">
        <v>64.61</v>
      </c>
      <c r="AF143" s="122"/>
      <c r="AG143" s="122">
        <v>1518.73</v>
      </c>
      <c r="AH143" s="123">
        <f>SUM(AB143:AG144)</f>
        <v>27476.483400000001</v>
      </c>
      <c r="AI143" s="125">
        <f>AA143-AH143</f>
        <v>56711.096600000004</v>
      </c>
    </row>
    <row r="144" spans="1:35" ht="21.2" customHeight="1" x14ac:dyDescent="0.25">
      <c r="A144" s="55"/>
      <c r="B144" s="56"/>
      <c r="C144" s="57"/>
      <c r="D144" s="146"/>
      <c r="E144" s="49"/>
      <c r="F144" s="50"/>
      <c r="G144" s="51"/>
      <c r="H144" s="20"/>
      <c r="I144" s="115"/>
      <c r="J144" s="116"/>
      <c r="K144" s="116"/>
      <c r="L144" s="117"/>
      <c r="M144" s="41"/>
      <c r="N144" s="76"/>
      <c r="O144" s="74"/>
      <c r="P144" s="72"/>
      <c r="Q144" s="72"/>
      <c r="R144" s="72"/>
      <c r="S144" s="72"/>
      <c r="T144" s="72"/>
      <c r="U144" s="72"/>
      <c r="V144" s="41"/>
      <c r="W144" s="41"/>
      <c r="X144" s="30"/>
      <c r="Y144" s="30"/>
      <c r="Z144" s="72"/>
      <c r="AA144" s="72"/>
      <c r="AB144" s="122"/>
      <c r="AC144" s="122"/>
      <c r="AD144" s="122"/>
      <c r="AE144" s="122"/>
      <c r="AF144" s="122"/>
      <c r="AG144" s="122"/>
      <c r="AH144" s="124"/>
      <c r="AI144" s="126"/>
    </row>
    <row r="145" spans="1:35" ht="42.75" customHeight="1" x14ac:dyDescent="0.25">
      <c r="A145" s="148" t="s">
        <v>25</v>
      </c>
      <c r="B145" s="149"/>
      <c r="C145" s="150"/>
      <c r="D145" s="21" t="s">
        <v>26</v>
      </c>
      <c r="E145" s="151">
        <v>15</v>
      </c>
      <c r="F145" s="152"/>
      <c r="G145" s="153"/>
      <c r="H145" s="22" t="s">
        <v>27</v>
      </c>
      <c r="I145" s="154" t="s">
        <v>28</v>
      </c>
      <c r="J145" s="155"/>
      <c r="K145" s="155"/>
      <c r="L145" s="156"/>
      <c r="M145" s="38">
        <v>50370</v>
      </c>
      <c r="N145" s="157">
        <v>800</v>
      </c>
      <c r="O145" s="158"/>
      <c r="P145" s="38">
        <v>15111</v>
      </c>
      <c r="Q145" s="159">
        <v>4579.1000000000004</v>
      </c>
      <c r="R145" s="159"/>
      <c r="S145" s="159"/>
      <c r="T145" s="38"/>
      <c r="U145" s="38"/>
      <c r="V145" s="30"/>
      <c r="W145" s="30"/>
      <c r="X145" s="30"/>
      <c r="Y145" s="30"/>
      <c r="Z145" s="35" t="s">
        <v>47</v>
      </c>
      <c r="AA145" s="38">
        <f>SUM(M145:Z145)</f>
        <v>70860.100000000006</v>
      </c>
      <c r="AB145" s="4">
        <v>12390</v>
      </c>
      <c r="AC145" s="5">
        <f>AA145*18%</f>
        <v>12754.818000000001</v>
      </c>
      <c r="AD145" s="5">
        <f>AA145*5%</f>
        <v>3543.0050000000006</v>
      </c>
      <c r="AE145" s="5">
        <v>245.5</v>
      </c>
      <c r="AF145" s="5"/>
      <c r="AG145" s="5">
        <v>18149.099999999999</v>
      </c>
      <c r="AH145" s="5">
        <f>SUM(AB145:AG145)</f>
        <v>47082.422999999995</v>
      </c>
      <c r="AI145" s="14">
        <f>AA145-AH145</f>
        <v>23777.677000000011</v>
      </c>
    </row>
    <row r="146" spans="1:35" ht="38.25" customHeight="1" x14ac:dyDescent="0.25">
      <c r="A146" s="148" t="s">
        <v>29</v>
      </c>
      <c r="B146" s="149"/>
      <c r="C146" s="150"/>
      <c r="D146" s="21" t="s">
        <v>30</v>
      </c>
      <c r="E146" s="151">
        <v>9</v>
      </c>
      <c r="F146" s="152"/>
      <c r="G146" s="153"/>
      <c r="H146" s="22" t="s">
        <v>31</v>
      </c>
      <c r="I146" s="154" t="s">
        <v>28</v>
      </c>
      <c r="J146" s="155"/>
      <c r="K146" s="155"/>
      <c r="L146" s="156"/>
      <c r="M146" s="38">
        <v>50370</v>
      </c>
      <c r="N146" s="157">
        <v>600</v>
      </c>
      <c r="O146" s="158"/>
      <c r="P146" s="38">
        <v>6044.4</v>
      </c>
      <c r="Q146" s="159">
        <v>9158.18</v>
      </c>
      <c r="R146" s="159"/>
      <c r="S146" s="159"/>
      <c r="T146" s="38"/>
      <c r="U146" s="38"/>
      <c r="V146" s="30"/>
      <c r="W146" s="30">
        <v>21091.85</v>
      </c>
      <c r="X146" s="30"/>
      <c r="Y146" s="30"/>
      <c r="Z146" s="35" t="s">
        <v>47</v>
      </c>
      <c r="AA146" s="38">
        <f>SUM(M146:Z146)</f>
        <v>87264.43</v>
      </c>
      <c r="AB146" s="4">
        <v>6270</v>
      </c>
      <c r="AC146" s="5">
        <f>AA146*18%</f>
        <v>15707.597399999999</v>
      </c>
      <c r="AD146" s="5">
        <f>AA146*5%</f>
        <v>4363.2214999999997</v>
      </c>
      <c r="AE146" s="5">
        <v>159.58000000000001</v>
      </c>
      <c r="AF146" s="5"/>
      <c r="AG146" s="5">
        <v>10439.39</v>
      </c>
      <c r="AH146" s="5">
        <f>SUM(AB146:AG146)+0.01</f>
        <v>36939.798900000002</v>
      </c>
      <c r="AI146" s="14">
        <f>AA146-AH146+0.01</f>
        <v>50324.641099999993</v>
      </c>
    </row>
    <row r="147" spans="1:35" ht="12" customHeight="1" x14ac:dyDescent="0.25">
      <c r="A147" s="66" t="s">
        <v>50</v>
      </c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8"/>
      <c r="M147" s="18">
        <f>SUM(M143:M146)</f>
        <v>153761</v>
      </c>
      <c r="N147" s="69">
        <f>SUM(N143:N146)</f>
        <v>2200</v>
      </c>
      <c r="O147" s="70"/>
      <c r="P147" s="18">
        <f>SUM(P143:P146)</f>
        <v>37061.699999999997</v>
      </c>
      <c r="Q147" s="121">
        <f>SUM(Q143:Q146)</f>
        <v>28197.56</v>
      </c>
      <c r="R147" s="121"/>
      <c r="S147" s="121"/>
      <c r="T147" s="18">
        <f t="shared" ref="T147:AE147" si="54">SUM(T143:T146)</f>
        <v>0</v>
      </c>
      <c r="U147" s="18">
        <f t="shared" si="54"/>
        <v>0</v>
      </c>
      <c r="V147" s="18">
        <f t="shared" si="54"/>
        <v>0</v>
      </c>
      <c r="W147" s="18">
        <f t="shared" si="54"/>
        <v>21091.85</v>
      </c>
      <c r="X147" s="18">
        <f t="shared" si="54"/>
        <v>0</v>
      </c>
      <c r="Y147" s="18">
        <f t="shared" si="54"/>
        <v>0</v>
      </c>
      <c r="Z147" s="18">
        <f t="shared" si="54"/>
        <v>0</v>
      </c>
      <c r="AA147" s="18">
        <f t="shared" si="54"/>
        <v>242312.11</v>
      </c>
      <c r="AB147" s="6">
        <f t="shared" si="54"/>
        <v>25190</v>
      </c>
      <c r="AC147" s="6">
        <f t="shared" si="54"/>
        <v>43616.179799999998</v>
      </c>
      <c r="AD147" s="6">
        <f t="shared" si="54"/>
        <v>12115.6055</v>
      </c>
      <c r="AE147" s="6">
        <f t="shared" si="54"/>
        <v>469.69000000000005</v>
      </c>
      <c r="AF147" s="6"/>
      <c r="AG147" s="6"/>
      <c r="AH147" s="6">
        <f t="shared" ref="AH147" si="55">SUM(AH143:AH146)</f>
        <v>111498.7053</v>
      </c>
      <c r="AI147" s="6">
        <f>SUM(AI143:AI146)+0.01</f>
        <v>130813.4247</v>
      </c>
    </row>
    <row r="149" spans="1:35" ht="6.75" customHeight="1" x14ac:dyDescent="0.25"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  <c r="AA149" s="93"/>
      <c r="AB149" s="93"/>
      <c r="AC149" s="93"/>
      <c r="AD149" s="93"/>
      <c r="AE149" s="93"/>
      <c r="AF149" s="36"/>
      <c r="AG149" s="36"/>
    </row>
  </sheetData>
  <mergeCells count="958">
    <mergeCell ref="Q143:S144"/>
    <mergeCell ref="T143:T144"/>
    <mergeCell ref="I149:AE149"/>
    <mergeCell ref="A145:C145"/>
    <mergeCell ref="E145:G145"/>
    <mergeCell ref="I145:L145"/>
    <mergeCell ref="N145:O145"/>
    <mergeCell ref="Q145:S145"/>
    <mergeCell ref="A146:C146"/>
    <mergeCell ref="E146:G146"/>
    <mergeCell ref="I146:L146"/>
    <mergeCell ref="N146:O146"/>
    <mergeCell ref="Q146:S146"/>
    <mergeCell ref="A147:L147"/>
    <mergeCell ref="N147:O147"/>
    <mergeCell ref="Q147:S147"/>
    <mergeCell ref="I139:AE140"/>
    <mergeCell ref="B140:D140"/>
    <mergeCell ref="A141:C142"/>
    <mergeCell ref="D141:D142"/>
    <mergeCell ref="E141:G142"/>
    <mergeCell ref="I141:L142"/>
    <mergeCell ref="M141:Z141"/>
    <mergeCell ref="AA141:AA142"/>
    <mergeCell ref="AB141:AG141"/>
    <mergeCell ref="AH141:AH142"/>
    <mergeCell ref="AI141:AI142"/>
    <mergeCell ref="N142:O142"/>
    <mergeCell ref="Q142:S142"/>
    <mergeCell ref="A143:C144"/>
    <mergeCell ref="D143:D144"/>
    <mergeCell ref="E143:G144"/>
    <mergeCell ref="I143:L144"/>
    <mergeCell ref="M143:M144"/>
    <mergeCell ref="U143:U144"/>
    <mergeCell ref="V143:V144"/>
    <mergeCell ref="W143:W144"/>
    <mergeCell ref="Z143:Z144"/>
    <mergeCell ref="AA143:AA144"/>
    <mergeCell ref="AB143:AB144"/>
    <mergeCell ref="AC143:AC144"/>
    <mergeCell ref="AD143:AD144"/>
    <mergeCell ref="AE143:AE144"/>
    <mergeCell ref="AF143:AF144"/>
    <mergeCell ref="AG143:AG144"/>
    <mergeCell ref="AH143:AH144"/>
    <mergeCell ref="AI143:AI144"/>
    <mergeCell ref="N143:O144"/>
    <mergeCell ref="P143:P144"/>
    <mergeCell ref="I8:AE9"/>
    <mergeCell ref="B9:D9"/>
    <mergeCell ref="A10:C11"/>
    <mergeCell ref="D10:D11"/>
    <mergeCell ref="E10:G11"/>
    <mergeCell ref="I10:L11"/>
    <mergeCell ref="M10:Z10"/>
    <mergeCell ref="I6:AE6"/>
    <mergeCell ref="B2:AE3"/>
    <mergeCell ref="E12:G13"/>
    <mergeCell ref="I12:L13"/>
    <mergeCell ref="M12:M13"/>
    <mergeCell ref="N12:O13"/>
    <mergeCell ref="AH14:AH15"/>
    <mergeCell ref="AI14:AI15"/>
    <mergeCell ref="AA10:AA11"/>
    <mergeCell ref="AB10:AG10"/>
    <mergeCell ref="AH10:AH11"/>
    <mergeCell ref="AI10:AI11"/>
    <mergeCell ref="N11:O11"/>
    <mergeCell ref="Q11:S11"/>
    <mergeCell ref="V11:Y11"/>
    <mergeCell ref="AG12:AG13"/>
    <mergeCell ref="AH12:AH13"/>
    <mergeCell ref="AI12:AI13"/>
    <mergeCell ref="A14:C15"/>
    <mergeCell ref="D14:D15"/>
    <mergeCell ref="E14:G15"/>
    <mergeCell ref="I14:L15"/>
    <mergeCell ref="M14:M15"/>
    <mergeCell ref="N14:O15"/>
    <mergeCell ref="P14:P15"/>
    <mergeCell ref="AA12:AA13"/>
    <mergeCell ref="AB12:AB13"/>
    <mergeCell ref="AC12:AC13"/>
    <mergeCell ref="AD12:AD13"/>
    <mergeCell ref="AE12:AE13"/>
    <mergeCell ref="AF12:AF13"/>
    <mergeCell ref="P12:P13"/>
    <mergeCell ref="Q12:S13"/>
    <mergeCell ref="T12:T13"/>
    <mergeCell ref="U12:U13"/>
    <mergeCell ref="V12:Y13"/>
    <mergeCell ref="Z12:Z13"/>
    <mergeCell ref="A12:C13"/>
    <mergeCell ref="D12:D13"/>
    <mergeCell ref="AC14:AC15"/>
    <mergeCell ref="AD14:AD15"/>
    <mergeCell ref="AE14:AE15"/>
    <mergeCell ref="AF14:AF15"/>
    <mergeCell ref="AG14:AG15"/>
    <mergeCell ref="Q14:S15"/>
    <mergeCell ref="T14:T15"/>
    <mergeCell ref="U14:U15"/>
    <mergeCell ref="V14:Y15"/>
    <mergeCell ref="Z14:Z15"/>
    <mergeCell ref="AA14:AA15"/>
    <mergeCell ref="A16:C17"/>
    <mergeCell ref="D16:D17"/>
    <mergeCell ref="E16:G17"/>
    <mergeCell ref="I16:L17"/>
    <mergeCell ref="M16:M17"/>
    <mergeCell ref="N16:O17"/>
    <mergeCell ref="P16:P17"/>
    <mergeCell ref="Q16:S17"/>
    <mergeCell ref="AB14:AB15"/>
    <mergeCell ref="A22:C23"/>
    <mergeCell ref="D22:D23"/>
    <mergeCell ref="E22:G23"/>
    <mergeCell ref="I22:L23"/>
    <mergeCell ref="M22:Z22"/>
    <mergeCell ref="AA22:AA23"/>
    <mergeCell ref="AI16:AI17"/>
    <mergeCell ref="A18:L18"/>
    <mergeCell ref="N18:O18"/>
    <mergeCell ref="Q18:S18"/>
    <mergeCell ref="I20:AE21"/>
    <mergeCell ref="B21:D21"/>
    <mergeCell ref="AC16:AC17"/>
    <mergeCell ref="AD16:AD17"/>
    <mergeCell ref="AE16:AE17"/>
    <mergeCell ref="AF16:AF17"/>
    <mergeCell ref="AG16:AG17"/>
    <mergeCell ref="AH16:AH17"/>
    <mergeCell ref="T16:T17"/>
    <mergeCell ref="U16:U17"/>
    <mergeCell ref="V16:Y17"/>
    <mergeCell ref="Z16:Z17"/>
    <mergeCell ref="AA16:AA17"/>
    <mergeCell ref="AB16:AB17"/>
    <mergeCell ref="E24:G25"/>
    <mergeCell ref="I24:L25"/>
    <mergeCell ref="M24:M25"/>
    <mergeCell ref="N24:O25"/>
    <mergeCell ref="AH26:AH27"/>
    <mergeCell ref="AI26:AI27"/>
    <mergeCell ref="AB22:AG22"/>
    <mergeCell ref="AH22:AH23"/>
    <mergeCell ref="AI22:AI23"/>
    <mergeCell ref="N23:O23"/>
    <mergeCell ref="Q23:S23"/>
    <mergeCell ref="V23:Y23"/>
    <mergeCell ref="AG24:AG25"/>
    <mergeCell ref="AH24:AH25"/>
    <mergeCell ref="AI24:AI25"/>
    <mergeCell ref="A26:C27"/>
    <mergeCell ref="D26:D27"/>
    <mergeCell ref="E26:G27"/>
    <mergeCell ref="I26:L27"/>
    <mergeCell ref="M26:M27"/>
    <mergeCell ref="N26:O27"/>
    <mergeCell ref="P26:P27"/>
    <mergeCell ref="AA24:AA25"/>
    <mergeCell ref="AB24:AB25"/>
    <mergeCell ref="AC24:AC25"/>
    <mergeCell ref="AD24:AD25"/>
    <mergeCell ref="AE24:AE25"/>
    <mergeCell ref="AF24:AF25"/>
    <mergeCell ref="P24:P25"/>
    <mergeCell ref="Q24:S25"/>
    <mergeCell ref="T24:T25"/>
    <mergeCell ref="U24:U25"/>
    <mergeCell ref="V24:Y25"/>
    <mergeCell ref="Z24:Z25"/>
    <mergeCell ref="A24:C25"/>
    <mergeCell ref="D24:D25"/>
    <mergeCell ref="AC26:AC27"/>
    <mergeCell ref="AD26:AD27"/>
    <mergeCell ref="AE26:AE27"/>
    <mergeCell ref="AF26:AF27"/>
    <mergeCell ref="AG26:AG27"/>
    <mergeCell ref="Q26:S27"/>
    <mergeCell ref="T26:T27"/>
    <mergeCell ref="U26:U27"/>
    <mergeCell ref="V26:Y27"/>
    <mergeCell ref="Z26:Z27"/>
    <mergeCell ref="AA26:AA27"/>
    <mergeCell ref="A28:C29"/>
    <mergeCell ref="D28:D29"/>
    <mergeCell ref="E28:G29"/>
    <mergeCell ref="I28:L29"/>
    <mergeCell ref="M28:M29"/>
    <mergeCell ref="N28:O29"/>
    <mergeCell ref="P28:P29"/>
    <mergeCell ref="Q28:S29"/>
    <mergeCell ref="AB26:AB27"/>
    <mergeCell ref="A34:C35"/>
    <mergeCell ref="D34:D35"/>
    <mergeCell ref="E34:G35"/>
    <mergeCell ref="I34:L35"/>
    <mergeCell ref="M34:Z34"/>
    <mergeCell ref="AA34:AA35"/>
    <mergeCell ref="AI28:AI29"/>
    <mergeCell ref="A30:L30"/>
    <mergeCell ref="N30:O30"/>
    <mergeCell ref="Q30:S30"/>
    <mergeCell ref="I32:AE33"/>
    <mergeCell ref="B33:D33"/>
    <mergeCell ref="AC28:AC29"/>
    <mergeCell ref="AD28:AD29"/>
    <mergeCell ref="AE28:AE29"/>
    <mergeCell ref="AF28:AF29"/>
    <mergeCell ref="AG28:AG29"/>
    <mergeCell ref="AH28:AH29"/>
    <mergeCell ref="T28:T29"/>
    <mergeCell ref="U28:U29"/>
    <mergeCell ref="V28:Y29"/>
    <mergeCell ref="Z28:Z29"/>
    <mergeCell ref="AA28:AA29"/>
    <mergeCell ref="AB28:AB29"/>
    <mergeCell ref="E36:G37"/>
    <mergeCell ref="I36:L37"/>
    <mergeCell ref="M36:M37"/>
    <mergeCell ref="N36:O37"/>
    <mergeCell ref="AH38:AH39"/>
    <mergeCell ref="AI38:AI39"/>
    <mergeCell ref="AB34:AG34"/>
    <mergeCell ref="AH34:AH35"/>
    <mergeCell ref="AI34:AI35"/>
    <mergeCell ref="N35:O35"/>
    <mergeCell ref="Q35:S35"/>
    <mergeCell ref="V35:Y35"/>
    <mergeCell ref="AG36:AG37"/>
    <mergeCell ref="AH36:AH37"/>
    <mergeCell ref="AI36:AI37"/>
    <mergeCell ref="A38:C39"/>
    <mergeCell ref="D38:D39"/>
    <mergeCell ref="E38:G39"/>
    <mergeCell ref="I38:L39"/>
    <mergeCell ref="M38:M39"/>
    <mergeCell ref="N38:O39"/>
    <mergeCell ref="P38:P39"/>
    <mergeCell ref="AA36:AA37"/>
    <mergeCell ref="AB36:AB37"/>
    <mergeCell ref="AC36:AC37"/>
    <mergeCell ref="AD36:AD37"/>
    <mergeCell ref="AE36:AE37"/>
    <mergeCell ref="AF36:AF37"/>
    <mergeCell ref="P36:P37"/>
    <mergeCell ref="Q36:S37"/>
    <mergeCell ref="T36:T37"/>
    <mergeCell ref="U36:U37"/>
    <mergeCell ref="V36:Y37"/>
    <mergeCell ref="Z36:Z37"/>
    <mergeCell ref="A36:C37"/>
    <mergeCell ref="D36:D37"/>
    <mergeCell ref="AE38:AE39"/>
    <mergeCell ref="AF38:AF39"/>
    <mergeCell ref="AG38:AG39"/>
    <mergeCell ref="Q38:S39"/>
    <mergeCell ref="T38:T39"/>
    <mergeCell ref="U38:U39"/>
    <mergeCell ref="V38:Y39"/>
    <mergeCell ref="Z38:Z39"/>
    <mergeCell ref="AA38:AA39"/>
    <mergeCell ref="E40:G41"/>
    <mergeCell ref="I40:L41"/>
    <mergeCell ref="M40:M41"/>
    <mergeCell ref="N40:O41"/>
    <mergeCell ref="P40:P41"/>
    <mergeCell ref="Q40:S41"/>
    <mergeCell ref="AB38:AB39"/>
    <mergeCell ref="AC38:AC39"/>
    <mergeCell ref="AD38:AD39"/>
    <mergeCell ref="AI40:AI41"/>
    <mergeCell ref="A42:L42"/>
    <mergeCell ref="N42:O42"/>
    <mergeCell ref="Q42:S42"/>
    <mergeCell ref="A44:AH45"/>
    <mergeCell ref="A46:C47"/>
    <mergeCell ref="D46:D47"/>
    <mergeCell ref="E46:G47"/>
    <mergeCell ref="I46:L47"/>
    <mergeCell ref="M46:Z46"/>
    <mergeCell ref="AC40:AC41"/>
    <mergeCell ref="AD40:AD41"/>
    <mergeCell ref="AE40:AE41"/>
    <mergeCell ref="AF40:AF41"/>
    <mergeCell ref="AG40:AG41"/>
    <mergeCell ref="AH40:AH41"/>
    <mergeCell ref="T40:T41"/>
    <mergeCell ref="U40:U41"/>
    <mergeCell ref="V40:Y41"/>
    <mergeCell ref="Z40:Z41"/>
    <mergeCell ref="AA40:AA41"/>
    <mergeCell ref="AB40:AB41"/>
    <mergeCell ref="A40:C41"/>
    <mergeCell ref="D40:D41"/>
    <mergeCell ref="E48:G49"/>
    <mergeCell ref="I48:L49"/>
    <mergeCell ref="M48:M49"/>
    <mergeCell ref="N48:O49"/>
    <mergeCell ref="AH50:AH51"/>
    <mergeCell ref="AI50:AI51"/>
    <mergeCell ref="AA46:AA47"/>
    <mergeCell ref="AB46:AG46"/>
    <mergeCell ref="AH46:AH47"/>
    <mergeCell ref="AI46:AI47"/>
    <mergeCell ref="N47:O47"/>
    <mergeCell ref="Q47:S47"/>
    <mergeCell ref="V47:Y47"/>
    <mergeCell ref="AG48:AG49"/>
    <mergeCell ref="AH48:AH49"/>
    <mergeCell ref="AI48:AI49"/>
    <mergeCell ref="A50:C51"/>
    <mergeCell ref="D50:D51"/>
    <mergeCell ref="E50:G51"/>
    <mergeCell ref="I50:L51"/>
    <mergeCell ref="M50:M51"/>
    <mergeCell ref="N50:O51"/>
    <mergeCell ref="P50:P51"/>
    <mergeCell ref="AA48:AA49"/>
    <mergeCell ref="AB48:AB49"/>
    <mergeCell ref="AC48:AC49"/>
    <mergeCell ref="AD48:AD49"/>
    <mergeCell ref="AE48:AE49"/>
    <mergeCell ref="AF48:AF49"/>
    <mergeCell ref="P48:P49"/>
    <mergeCell ref="Q48:S49"/>
    <mergeCell ref="T48:T49"/>
    <mergeCell ref="U48:U49"/>
    <mergeCell ref="V48:Y49"/>
    <mergeCell ref="Z48:Z49"/>
    <mergeCell ref="A48:C49"/>
    <mergeCell ref="D48:D49"/>
    <mergeCell ref="AB50:AB51"/>
    <mergeCell ref="AC50:AC51"/>
    <mergeCell ref="AD50:AD51"/>
    <mergeCell ref="AE50:AE51"/>
    <mergeCell ref="AF50:AF51"/>
    <mergeCell ref="AG50:AG51"/>
    <mergeCell ref="Q50:S51"/>
    <mergeCell ref="T50:T51"/>
    <mergeCell ref="U50:U51"/>
    <mergeCell ref="V50:Y51"/>
    <mergeCell ref="Z50:Z51"/>
    <mergeCell ref="AA50:AA51"/>
    <mergeCell ref="V52:Y53"/>
    <mergeCell ref="Z52:Z53"/>
    <mergeCell ref="AA52:AA53"/>
    <mergeCell ref="AB52:AB53"/>
    <mergeCell ref="A52:C53"/>
    <mergeCell ref="D52:D53"/>
    <mergeCell ref="E52:G53"/>
    <mergeCell ref="I52:L53"/>
    <mergeCell ref="M52:M53"/>
    <mergeCell ref="N52:O53"/>
    <mergeCell ref="P52:P53"/>
    <mergeCell ref="Q52:S53"/>
    <mergeCell ref="AA58:AA59"/>
    <mergeCell ref="AB58:AG58"/>
    <mergeCell ref="AH58:AH59"/>
    <mergeCell ref="AI58:AI59"/>
    <mergeCell ref="N59:O59"/>
    <mergeCell ref="Q59:S59"/>
    <mergeCell ref="AI52:AI53"/>
    <mergeCell ref="A54:L54"/>
    <mergeCell ref="N54:O54"/>
    <mergeCell ref="Q54:S54"/>
    <mergeCell ref="A56:AH57"/>
    <mergeCell ref="A58:C59"/>
    <mergeCell ref="D58:D59"/>
    <mergeCell ref="E58:G59"/>
    <mergeCell ref="I58:L59"/>
    <mergeCell ref="M58:Z58"/>
    <mergeCell ref="AC52:AC53"/>
    <mergeCell ref="AD52:AD53"/>
    <mergeCell ref="AE52:AE53"/>
    <mergeCell ref="AF52:AF53"/>
    <mergeCell ref="AG52:AG53"/>
    <mergeCell ref="AH52:AH53"/>
    <mergeCell ref="T52:T53"/>
    <mergeCell ref="U52:U53"/>
    <mergeCell ref="AC60:AC61"/>
    <mergeCell ref="AD60:AD61"/>
    <mergeCell ref="P60:P61"/>
    <mergeCell ref="Q60:S61"/>
    <mergeCell ref="T60:T61"/>
    <mergeCell ref="U60:U61"/>
    <mergeCell ref="V60:V61"/>
    <mergeCell ref="W60:W61"/>
    <mergeCell ref="A60:C61"/>
    <mergeCell ref="D60:D61"/>
    <mergeCell ref="E60:G61"/>
    <mergeCell ref="I60:L61"/>
    <mergeCell ref="M60:M61"/>
    <mergeCell ref="N60:O61"/>
    <mergeCell ref="A62:C63"/>
    <mergeCell ref="D62:D63"/>
    <mergeCell ref="E62:G63"/>
    <mergeCell ref="I62:L63"/>
    <mergeCell ref="M62:M63"/>
    <mergeCell ref="Y60:Y61"/>
    <mergeCell ref="Z60:Z61"/>
    <mergeCell ref="AA60:AA61"/>
    <mergeCell ref="AB60:AB61"/>
    <mergeCell ref="AE64:AE65"/>
    <mergeCell ref="AF64:AF65"/>
    <mergeCell ref="AG64:AG65"/>
    <mergeCell ref="AH64:AH65"/>
    <mergeCell ref="AI64:AI65"/>
    <mergeCell ref="AE60:AE61"/>
    <mergeCell ref="AF60:AF61"/>
    <mergeCell ref="AG60:AG61"/>
    <mergeCell ref="AH60:AH61"/>
    <mergeCell ref="AI60:AI61"/>
    <mergeCell ref="AE62:AE63"/>
    <mergeCell ref="AF62:AF63"/>
    <mergeCell ref="AG62:AG63"/>
    <mergeCell ref="AH62:AH63"/>
    <mergeCell ref="AI62:AI63"/>
    <mergeCell ref="W62:W63"/>
    <mergeCell ref="Y62:Y63"/>
    <mergeCell ref="Z62:Z63"/>
    <mergeCell ref="AA62:AA63"/>
    <mergeCell ref="AB62:AB63"/>
    <mergeCell ref="AC62:AC63"/>
    <mergeCell ref="N62:O63"/>
    <mergeCell ref="P62:P63"/>
    <mergeCell ref="Q62:S63"/>
    <mergeCell ref="T62:T63"/>
    <mergeCell ref="U62:U63"/>
    <mergeCell ref="V62:V63"/>
    <mergeCell ref="AD62:AD63"/>
    <mergeCell ref="A66:L66"/>
    <mergeCell ref="N66:O66"/>
    <mergeCell ref="Q66:S66"/>
    <mergeCell ref="Y64:Y65"/>
    <mergeCell ref="Z64:Z65"/>
    <mergeCell ref="AA64:AA65"/>
    <mergeCell ref="AB64:AB65"/>
    <mergeCell ref="AC64:AC65"/>
    <mergeCell ref="AD64:AD65"/>
    <mergeCell ref="P64:P65"/>
    <mergeCell ref="Q64:S65"/>
    <mergeCell ref="T64:T65"/>
    <mergeCell ref="U64:U65"/>
    <mergeCell ref="V64:V65"/>
    <mergeCell ref="W64:W65"/>
    <mergeCell ref="A64:C65"/>
    <mergeCell ref="D64:D65"/>
    <mergeCell ref="E64:G65"/>
    <mergeCell ref="I64:L65"/>
    <mergeCell ref="M64:M65"/>
    <mergeCell ref="N64:O65"/>
    <mergeCell ref="A68:AH69"/>
    <mergeCell ref="A70:C71"/>
    <mergeCell ref="D70:D71"/>
    <mergeCell ref="E70:G71"/>
    <mergeCell ref="I70:L71"/>
    <mergeCell ref="M70:Z70"/>
    <mergeCell ref="AA70:AA71"/>
    <mergeCell ref="AB70:AG70"/>
    <mergeCell ref="AH70:AH71"/>
    <mergeCell ref="AE74:AE75"/>
    <mergeCell ref="AI70:AI71"/>
    <mergeCell ref="N71:O71"/>
    <mergeCell ref="Q71:S71"/>
    <mergeCell ref="A72:C73"/>
    <mergeCell ref="D72:D73"/>
    <mergeCell ref="E72:G73"/>
    <mergeCell ref="I72:L73"/>
    <mergeCell ref="M72:M73"/>
    <mergeCell ref="N72:O73"/>
    <mergeCell ref="P72:P73"/>
    <mergeCell ref="AF72:AF73"/>
    <mergeCell ref="AG72:AG73"/>
    <mergeCell ref="AH72:AH73"/>
    <mergeCell ref="AI72:AI73"/>
    <mergeCell ref="AC72:AC73"/>
    <mergeCell ref="AD72:AD73"/>
    <mergeCell ref="AE72:AE73"/>
    <mergeCell ref="Q72:S73"/>
    <mergeCell ref="T72:T73"/>
    <mergeCell ref="U72:U73"/>
    <mergeCell ref="V72:V73"/>
    <mergeCell ref="W72:W73"/>
    <mergeCell ref="Y72:Y73"/>
    <mergeCell ref="A74:C75"/>
    <mergeCell ref="D74:D75"/>
    <mergeCell ref="E74:G75"/>
    <mergeCell ref="I74:L75"/>
    <mergeCell ref="M74:M75"/>
    <mergeCell ref="N74:O75"/>
    <mergeCell ref="Z72:Z73"/>
    <mergeCell ref="AA72:AA73"/>
    <mergeCell ref="AB72:AB73"/>
    <mergeCell ref="AF74:AF75"/>
    <mergeCell ref="AG74:AG75"/>
    <mergeCell ref="AH74:AH75"/>
    <mergeCell ref="AI74:AI75"/>
    <mergeCell ref="A76:C77"/>
    <mergeCell ref="D76:D77"/>
    <mergeCell ref="E76:G77"/>
    <mergeCell ref="I76:L77"/>
    <mergeCell ref="M76:M77"/>
    <mergeCell ref="Y74:Y75"/>
    <mergeCell ref="Z74:Z75"/>
    <mergeCell ref="AA74:AA75"/>
    <mergeCell ref="AB74:AB75"/>
    <mergeCell ref="AC74:AC75"/>
    <mergeCell ref="AD74:AD75"/>
    <mergeCell ref="P74:P75"/>
    <mergeCell ref="Q74:S75"/>
    <mergeCell ref="T74:T75"/>
    <mergeCell ref="U74:U75"/>
    <mergeCell ref="V74:V75"/>
    <mergeCell ref="W74:W75"/>
    <mergeCell ref="AD76:AD77"/>
    <mergeCell ref="AE76:AE77"/>
    <mergeCell ref="AF76:AF77"/>
    <mergeCell ref="A84:C85"/>
    <mergeCell ref="D84:D85"/>
    <mergeCell ref="E84:G85"/>
    <mergeCell ref="I84:L85"/>
    <mergeCell ref="M84:M85"/>
    <mergeCell ref="A78:L78"/>
    <mergeCell ref="N78:O78"/>
    <mergeCell ref="Q78:S78"/>
    <mergeCell ref="A80:AH81"/>
    <mergeCell ref="A82:C83"/>
    <mergeCell ref="D82:D83"/>
    <mergeCell ref="E82:G83"/>
    <mergeCell ref="I82:L83"/>
    <mergeCell ref="M82:Z82"/>
    <mergeCell ref="AA82:AA83"/>
    <mergeCell ref="AD84:AD85"/>
    <mergeCell ref="AE84:AE85"/>
    <mergeCell ref="AF84:AF85"/>
    <mergeCell ref="AG84:AG85"/>
    <mergeCell ref="AH84:AH85"/>
    <mergeCell ref="AI86:AI87"/>
    <mergeCell ref="AC76:AC77"/>
    <mergeCell ref="N76:O77"/>
    <mergeCell ref="P76:P77"/>
    <mergeCell ref="Q76:S77"/>
    <mergeCell ref="T76:T77"/>
    <mergeCell ref="U76:U77"/>
    <mergeCell ref="V76:V77"/>
    <mergeCell ref="AB82:AG82"/>
    <mergeCell ref="AH82:AH83"/>
    <mergeCell ref="AI82:AI83"/>
    <mergeCell ref="N83:O83"/>
    <mergeCell ref="Q83:S83"/>
    <mergeCell ref="AG76:AG77"/>
    <mergeCell ref="AH76:AH77"/>
    <mergeCell ref="AI76:AI77"/>
    <mergeCell ref="W76:W77"/>
    <mergeCell ref="Y76:Y77"/>
    <mergeCell ref="Z76:Z77"/>
    <mergeCell ref="AA76:AA77"/>
    <mergeCell ref="AB76:AB77"/>
    <mergeCell ref="A86:C87"/>
    <mergeCell ref="D86:D87"/>
    <mergeCell ref="E86:G87"/>
    <mergeCell ref="I86:L87"/>
    <mergeCell ref="M86:M87"/>
    <mergeCell ref="N86:O87"/>
    <mergeCell ref="AD88:AD89"/>
    <mergeCell ref="AI84:AI85"/>
    <mergeCell ref="W84:W85"/>
    <mergeCell ref="Y84:Y85"/>
    <mergeCell ref="Z84:Z85"/>
    <mergeCell ref="AA84:AA85"/>
    <mergeCell ref="AB84:AB85"/>
    <mergeCell ref="AC84:AC85"/>
    <mergeCell ref="N84:O85"/>
    <mergeCell ref="P84:P85"/>
    <mergeCell ref="Q84:S85"/>
    <mergeCell ref="T84:T85"/>
    <mergeCell ref="U84:U85"/>
    <mergeCell ref="V84:V85"/>
    <mergeCell ref="AE86:AE87"/>
    <mergeCell ref="AF86:AF87"/>
    <mergeCell ref="AG86:AG87"/>
    <mergeCell ref="AH86:AH87"/>
    <mergeCell ref="Y86:Y87"/>
    <mergeCell ref="Z86:Z87"/>
    <mergeCell ref="AA86:AA87"/>
    <mergeCell ref="AB86:AB87"/>
    <mergeCell ref="AC86:AC87"/>
    <mergeCell ref="AD86:AD87"/>
    <mergeCell ref="P86:P87"/>
    <mergeCell ref="Q86:S87"/>
    <mergeCell ref="T86:T87"/>
    <mergeCell ref="U86:U87"/>
    <mergeCell ref="V86:V87"/>
    <mergeCell ref="W86:W87"/>
    <mergeCell ref="N88:O89"/>
    <mergeCell ref="P88:P89"/>
    <mergeCell ref="Q88:S89"/>
    <mergeCell ref="T88:T89"/>
    <mergeCell ref="U88:U89"/>
    <mergeCell ref="V88:V89"/>
    <mergeCell ref="A88:C89"/>
    <mergeCell ref="D88:D89"/>
    <mergeCell ref="E88:G89"/>
    <mergeCell ref="I88:L89"/>
    <mergeCell ref="M88:M89"/>
    <mergeCell ref="AE88:AE89"/>
    <mergeCell ref="AF88:AF89"/>
    <mergeCell ref="AG88:AG89"/>
    <mergeCell ref="AH88:AH89"/>
    <mergeCell ref="AI88:AI89"/>
    <mergeCell ref="W88:W89"/>
    <mergeCell ref="Y88:Y89"/>
    <mergeCell ref="Z88:Z89"/>
    <mergeCell ref="AA88:AA89"/>
    <mergeCell ref="AB88:AB89"/>
    <mergeCell ref="AC88:AC89"/>
    <mergeCell ref="A90:L90"/>
    <mergeCell ref="N90:O90"/>
    <mergeCell ref="Q90:S90"/>
    <mergeCell ref="A92:AH93"/>
    <mergeCell ref="A94:C95"/>
    <mergeCell ref="D94:D95"/>
    <mergeCell ref="E94:G95"/>
    <mergeCell ref="I94:L95"/>
    <mergeCell ref="M94:Z94"/>
    <mergeCell ref="AA94:AA95"/>
    <mergeCell ref="AB94:AG94"/>
    <mergeCell ref="AH94:AH95"/>
    <mergeCell ref="AI94:AI95"/>
    <mergeCell ref="N95:O95"/>
    <mergeCell ref="Q95:S95"/>
    <mergeCell ref="A96:C97"/>
    <mergeCell ref="D96:D97"/>
    <mergeCell ref="E96:G97"/>
    <mergeCell ref="I96:L97"/>
    <mergeCell ref="M96:M97"/>
    <mergeCell ref="AD96:AD97"/>
    <mergeCell ref="AE96:AE97"/>
    <mergeCell ref="AF96:AF97"/>
    <mergeCell ref="AG96:AG97"/>
    <mergeCell ref="AH96:AH97"/>
    <mergeCell ref="AI96:AI97"/>
    <mergeCell ref="W96:W97"/>
    <mergeCell ref="Y96:Y97"/>
    <mergeCell ref="Z96:Z97"/>
    <mergeCell ref="AA96:AA97"/>
    <mergeCell ref="AB96:AB97"/>
    <mergeCell ref="AC96:AC97"/>
    <mergeCell ref="A100:C101"/>
    <mergeCell ref="D100:D101"/>
    <mergeCell ref="E100:G101"/>
    <mergeCell ref="I100:L101"/>
    <mergeCell ref="M100:M101"/>
    <mergeCell ref="Y98:Y99"/>
    <mergeCell ref="Z98:Z99"/>
    <mergeCell ref="AA98:AA99"/>
    <mergeCell ref="AB98:AB99"/>
    <mergeCell ref="P98:P99"/>
    <mergeCell ref="Q98:S99"/>
    <mergeCell ref="T98:T99"/>
    <mergeCell ref="U98:U99"/>
    <mergeCell ref="V98:V99"/>
    <mergeCell ref="W98:W99"/>
    <mergeCell ref="A98:C99"/>
    <mergeCell ref="D98:D99"/>
    <mergeCell ref="E98:G99"/>
    <mergeCell ref="I98:L99"/>
    <mergeCell ref="N96:O97"/>
    <mergeCell ref="P96:P97"/>
    <mergeCell ref="Q96:S97"/>
    <mergeCell ref="T96:T97"/>
    <mergeCell ref="U96:U97"/>
    <mergeCell ref="V96:V97"/>
    <mergeCell ref="AE98:AE99"/>
    <mergeCell ref="AF98:AF99"/>
    <mergeCell ref="AG98:AG99"/>
    <mergeCell ref="AC98:AC99"/>
    <mergeCell ref="AD98:AD99"/>
    <mergeCell ref="M98:M99"/>
    <mergeCell ref="N98:O99"/>
    <mergeCell ref="AD100:AD101"/>
    <mergeCell ref="AE100:AE101"/>
    <mergeCell ref="AF100:AF101"/>
    <mergeCell ref="AG100:AG101"/>
    <mergeCell ref="AH100:AH101"/>
    <mergeCell ref="AI100:AI101"/>
    <mergeCell ref="W100:W101"/>
    <mergeCell ref="Y100:Y101"/>
    <mergeCell ref="Z100:Z101"/>
    <mergeCell ref="AA100:AA101"/>
    <mergeCell ref="AB100:AB101"/>
    <mergeCell ref="AC100:AC101"/>
    <mergeCell ref="N100:O101"/>
    <mergeCell ref="P100:P101"/>
    <mergeCell ref="Q100:S101"/>
    <mergeCell ref="T100:T101"/>
    <mergeCell ref="U100:U101"/>
    <mergeCell ref="V100:V101"/>
    <mergeCell ref="AH98:AH99"/>
    <mergeCell ref="AI98:AI99"/>
    <mergeCell ref="A102:L102"/>
    <mergeCell ref="N102:O102"/>
    <mergeCell ref="Q102:S102"/>
    <mergeCell ref="A104:AH105"/>
    <mergeCell ref="A106:C107"/>
    <mergeCell ref="D106:D107"/>
    <mergeCell ref="E106:G107"/>
    <mergeCell ref="I106:L107"/>
    <mergeCell ref="M106:Z106"/>
    <mergeCell ref="AA106:AA107"/>
    <mergeCell ref="AB106:AG106"/>
    <mergeCell ref="AH106:AH107"/>
    <mergeCell ref="AI106:AI107"/>
    <mergeCell ref="N107:O107"/>
    <mergeCell ref="Q107:S107"/>
    <mergeCell ref="A108:C109"/>
    <mergeCell ref="D108:D109"/>
    <mergeCell ref="E108:G109"/>
    <mergeCell ref="I108:L109"/>
    <mergeCell ref="M108:M109"/>
    <mergeCell ref="AD108:AD109"/>
    <mergeCell ref="AE108:AE109"/>
    <mergeCell ref="AF108:AF109"/>
    <mergeCell ref="AG108:AG109"/>
    <mergeCell ref="AH108:AH109"/>
    <mergeCell ref="AI108:AI109"/>
    <mergeCell ref="W108:W109"/>
    <mergeCell ref="Y108:Y109"/>
    <mergeCell ref="Z108:Z109"/>
    <mergeCell ref="AA108:AA109"/>
    <mergeCell ref="AB108:AB109"/>
    <mergeCell ref="AC108:AC109"/>
    <mergeCell ref="A112:C113"/>
    <mergeCell ref="D112:D113"/>
    <mergeCell ref="E112:G113"/>
    <mergeCell ref="I112:L113"/>
    <mergeCell ref="M112:M113"/>
    <mergeCell ref="Y110:Y111"/>
    <mergeCell ref="Z110:Z111"/>
    <mergeCell ref="AA110:AA111"/>
    <mergeCell ref="AB110:AB111"/>
    <mergeCell ref="P110:P111"/>
    <mergeCell ref="Q110:S111"/>
    <mergeCell ref="T110:T111"/>
    <mergeCell ref="U110:U111"/>
    <mergeCell ref="V110:V111"/>
    <mergeCell ref="W110:W111"/>
    <mergeCell ref="A110:C111"/>
    <mergeCell ref="D110:D111"/>
    <mergeCell ref="E110:G111"/>
    <mergeCell ref="I110:L111"/>
    <mergeCell ref="N108:O109"/>
    <mergeCell ref="P108:P109"/>
    <mergeCell ref="Q108:S109"/>
    <mergeCell ref="T108:T109"/>
    <mergeCell ref="U108:U109"/>
    <mergeCell ref="V108:V109"/>
    <mergeCell ref="AE110:AE111"/>
    <mergeCell ref="AF110:AF111"/>
    <mergeCell ref="AG110:AG111"/>
    <mergeCell ref="AC110:AC111"/>
    <mergeCell ref="AD110:AD111"/>
    <mergeCell ref="M110:M111"/>
    <mergeCell ref="N110:O111"/>
    <mergeCell ref="AD112:AD113"/>
    <mergeCell ref="AE112:AE113"/>
    <mergeCell ref="AF112:AF113"/>
    <mergeCell ref="AG112:AG113"/>
    <mergeCell ref="AH112:AH113"/>
    <mergeCell ref="AI112:AI113"/>
    <mergeCell ref="W112:W113"/>
    <mergeCell ref="Y112:Y113"/>
    <mergeCell ref="Z112:Z113"/>
    <mergeCell ref="AA112:AA113"/>
    <mergeCell ref="AB112:AB113"/>
    <mergeCell ref="AC112:AC113"/>
    <mergeCell ref="N112:O113"/>
    <mergeCell ref="P112:P113"/>
    <mergeCell ref="Q112:S113"/>
    <mergeCell ref="T112:T113"/>
    <mergeCell ref="U112:U113"/>
    <mergeCell ref="V112:V113"/>
    <mergeCell ref="AH110:AH111"/>
    <mergeCell ref="AI110:AI111"/>
    <mergeCell ref="A114:L114"/>
    <mergeCell ref="N114:O114"/>
    <mergeCell ref="Q114:S114"/>
    <mergeCell ref="A116:AH117"/>
    <mergeCell ref="A118:C119"/>
    <mergeCell ref="D118:D119"/>
    <mergeCell ref="E118:G119"/>
    <mergeCell ref="I118:L119"/>
    <mergeCell ref="M118:Z118"/>
    <mergeCell ref="AA118:AA119"/>
    <mergeCell ref="AB118:AG118"/>
    <mergeCell ref="AH118:AH119"/>
    <mergeCell ref="AI118:AI119"/>
    <mergeCell ref="N119:O119"/>
    <mergeCell ref="Q119:S119"/>
    <mergeCell ref="A120:C121"/>
    <mergeCell ref="D120:D121"/>
    <mergeCell ref="E120:G121"/>
    <mergeCell ref="I120:L121"/>
    <mergeCell ref="M120:M121"/>
    <mergeCell ref="AD120:AD121"/>
    <mergeCell ref="AE120:AE121"/>
    <mergeCell ref="AF120:AF121"/>
    <mergeCell ref="AG120:AG121"/>
    <mergeCell ref="AH120:AH121"/>
    <mergeCell ref="AI120:AI121"/>
    <mergeCell ref="W120:W121"/>
    <mergeCell ref="Y120:Y121"/>
    <mergeCell ref="Z120:Z121"/>
    <mergeCell ref="AA120:AA121"/>
    <mergeCell ref="AB120:AB121"/>
    <mergeCell ref="AC120:AC121"/>
    <mergeCell ref="A124:C125"/>
    <mergeCell ref="D124:D125"/>
    <mergeCell ref="E124:G125"/>
    <mergeCell ref="I124:L125"/>
    <mergeCell ref="M124:M125"/>
    <mergeCell ref="Y122:Y123"/>
    <mergeCell ref="Z122:Z123"/>
    <mergeCell ref="AA122:AA123"/>
    <mergeCell ref="AB122:AB123"/>
    <mergeCell ref="P122:P123"/>
    <mergeCell ref="Q122:S123"/>
    <mergeCell ref="T122:T123"/>
    <mergeCell ref="U122:U123"/>
    <mergeCell ref="V122:V123"/>
    <mergeCell ref="W122:W123"/>
    <mergeCell ref="A122:C123"/>
    <mergeCell ref="D122:D123"/>
    <mergeCell ref="E122:G123"/>
    <mergeCell ref="I122:L123"/>
    <mergeCell ref="N120:O121"/>
    <mergeCell ref="P120:P121"/>
    <mergeCell ref="Q120:S121"/>
    <mergeCell ref="T120:T121"/>
    <mergeCell ref="U120:U121"/>
    <mergeCell ref="V120:V121"/>
    <mergeCell ref="AE122:AE123"/>
    <mergeCell ref="AF122:AF123"/>
    <mergeCell ref="AG122:AG123"/>
    <mergeCell ref="AC122:AC123"/>
    <mergeCell ref="AD122:AD123"/>
    <mergeCell ref="M122:M123"/>
    <mergeCell ref="N122:O123"/>
    <mergeCell ref="AD124:AD125"/>
    <mergeCell ref="AE124:AE125"/>
    <mergeCell ref="AF124:AF125"/>
    <mergeCell ref="AG124:AG125"/>
    <mergeCell ref="AH124:AH125"/>
    <mergeCell ref="AI124:AI125"/>
    <mergeCell ref="W124:W125"/>
    <mergeCell ref="Y124:Y125"/>
    <mergeCell ref="Z124:Z125"/>
    <mergeCell ref="AA124:AA125"/>
    <mergeCell ref="AB124:AB125"/>
    <mergeCell ref="AC124:AC125"/>
    <mergeCell ref="N124:O125"/>
    <mergeCell ref="P124:P125"/>
    <mergeCell ref="Q124:S125"/>
    <mergeCell ref="T124:T125"/>
    <mergeCell ref="U124:U125"/>
    <mergeCell ref="V124:V125"/>
    <mergeCell ref="AH122:AH123"/>
    <mergeCell ref="AI122:AI123"/>
    <mergeCell ref="A126:L126"/>
    <mergeCell ref="N126:O126"/>
    <mergeCell ref="Q126:S126"/>
    <mergeCell ref="A128:AH129"/>
    <mergeCell ref="A130:C131"/>
    <mergeCell ref="D130:D131"/>
    <mergeCell ref="E130:G131"/>
    <mergeCell ref="I130:L131"/>
    <mergeCell ref="M130:Z130"/>
    <mergeCell ref="AA130:AA131"/>
    <mergeCell ref="AB130:AG130"/>
    <mergeCell ref="AH130:AH131"/>
    <mergeCell ref="AI130:AI131"/>
    <mergeCell ref="N131:O131"/>
    <mergeCell ref="Q131:S131"/>
    <mergeCell ref="A132:C133"/>
    <mergeCell ref="D132:D133"/>
    <mergeCell ref="E132:G133"/>
    <mergeCell ref="I132:L133"/>
    <mergeCell ref="M132:M133"/>
    <mergeCell ref="AD132:AD133"/>
    <mergeCell ref="AE132:AE133"/>
    <mergeCell ref="AF132:AF133"/>
    <mergeCell ref="AG132:AG133"/>
    <mergeCell ref="AH132:AH133"/>
    <mergeCell ref="AI132:AI133"/>
    <mergeCell ref="W132:W133"/>
    <mergeCell ref="Y132:Y133"/>
    <mergeCell ref="Z132:Z133"/>
    <mergeCell ref="AA132:AA133"/>
    <mergeCell ref="AB132:AB133"/>
    <mergeCell ref="AC132:AC133"/>
    <mergeCell ref="N132:O133"/>
    <mergeCell ref="P132:P133"/>
    <mergeCell ref="Q132:S133"/>
    <mergeCell ref="T132:T133"/>
    <mergeCell ref="U132:U133"/>
    <mergeCell ref="V132:V133"/>
    <mergeCell ref="M136:M137"/>
    <mergeCell ref="Y134:Y135"/>
    <mergeCell ref="Z134:Z135"/>
    <mergeCell ref="P134:P135"/>
    <mergeCell ref="Q134:S135"/>
    <mergeCell ref="T134:T135"/>
    <mergeCell ref="U134:U135"/>
    <mergeCell ref="V134:V135"/>
    <mergeCell ref="W134:W135"/>
    <mergeCell ref="A138:L138"/>
    <mergeCell ref="N138:O138"/>
    <mergeCell ref="Q138:S138"/>
    <mergeCell ref="AD136:AD137"/>
    <mergeCell ref="AE136:AE137"/>
    <mergeCell ref="AF136:AF137"/>
    <mergeCell ref="AG136:AG137"/>
    <mergeCell ref="AH136:AH137"/>
    <mergeCell ref="AI136:AI137"/>
    <mergeCell ref="W136:W137"/>
    <mergeCell ref="Y136:Y137"/>
    <mergeCell ref="Z136:Z137"/>
    <mergeCell ref="AA136:AA137"/>
    <mergeCell ref="AB136:AB137"/>
    <mergeCell ref="AC136:AC137"/>
    <mergeCell ref="N136:O137"/>
    <mergeCell ref="P136:P137"/>
    <mergeCell ref="Q136:S137"/>
    <mergeCell ref="T136:T137"/>
    <mergeCell ref="U136:U137"/>
    <mergeCell ref="V136:V137"/>
    <mergeCell ref="AH134:AH135"/>
    <mergeCell ref="AI134:AI135"/>
    <mergeCell ref="A136:C137"/>
    <mergeCell ref="D136:D137"/>
    <mergeCell ref="E136:G137"/>
    <mergeCell ref="I136:L137"/>
    <mergeCell ref="A134:C135"/>
    <mergeCell ref="D134:D135"/>
    <mergeCell ref="E134:G135"/>
    <mergeCell ref="I134:L135"/>
    <mergeCell ref="M134:M135"/>
    <mergeCell ref="N134:O135"/>
    <mergeCell ref="AE134:AE135"/>
    <mergeCell ref="AF134:AF135"/>
    <mergeCell ref="AG134:AG135"/>
    <mergeCell ref="AA134:AA135"/>
    <mergeCell ref="AB134:AB135"/>
    <mergeCell ref="AC134:AC135"/>
    <mergeCell ref="AD134:AD135"/>
  </mergeCells>
  <pageMargins left="0.11811023622047245" right="0.11811023622047245" top="0.15748031496062992" bottom="0.15748031496062992" header="0.31496062992125984" footer="0.31496062992125984"/>
  <pageSetup paperSize="9" scale="66" orientation="portrait" r:id="rId1"/>
  <rowBreaks count="2" manualBreakCount="2">
    <brk id="31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2026</vt:lpstr>
      <vt:lpstr>'2026'!Область_друку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2026-06-09T10:54:26Z</dcterms:modified>
</cp:coreProperties>
</file>